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075" windowHeight="11760"/>
  </bookViews>
  <sheets>
    <sheet name="4 кв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214" i="1" l="1"/>
  <c r="G213" i="1"/>
  <c r="G212" i="1"/>
  <c r="G211" i="1"/>
  <c r="G210" i="1"/>
  <c r="G209" i="1"/>
  <c r="G208" i="1"/>
  <c r="G207" i="1"/>
  <c r="H200" i="1"/>
  <c r="H199" i="1"/>
  <c r="G187" i="1"/>
  <c r="G186" i="1"/>
  <c r="G185" i="1"/>
  <c r="G184" i="1"/>
  <c r="G183" i="1"/>
  <c r="G182" i="1"/>
  <c r="G181" i="1"/>
  <c r="G180" i="1"/>
  <c r="I100" i="1"/>
  <c r="H100" i="1"/>
  <c r="G100" i="1" s="1"/>
  <c r="D100" i="1"/>
  <c r="I99" i="1"/>
  <c r="H99" i="1"/>
  <c r="G99" i="1" s="1"/>
  <c r="I98" i="1"/>
  <c r="H98" i="1"/>
  <c r="G98" i="1" s="1"/>
  <c r="I97" i="1"/>
  <c r="H97" i="1"/>
  <c r="G97" i="1" s="1"/>
  <c r="E97" i="1" s="1"/>
  <c r="I96" i="1"/>
  <c r="H96" i="1"/>
  <c r="G96" i="1" s="1"/>
  <c r="I95" i="1"/>
  <c r="H95" i="1"/>
  <c r="G95" i="1" s="1"/>
  <c r="I94" i="1"/>
  <c r="H94" i="1"/>
  <c r="G94" i="1" s="1"/>
  <c r="I93" i="1"/>
  <c r="H93" i="1"/>
  <c r="G93" i="1" s="1"/>
  <c r="I92" i="1"/>
  <c r="H92" i="1"/>
  <c r="G92" i="1" s="1"/>
  <c r="I91" i="1"/>
  <c r="H91" i="1"/>
  <c r="G91" i="1" s="1"/>
  <c r="I90" i="1"/>
  <c r="H90" i="1"/>
  <c r="G90" i="1" s="1"/>
  <c r="I89" i="1"/>
  <c r="H89" i="1"/>
  <c r="G89" i="1" s="1"/>
  <c r="I88" i="1"/>
  <c r="H88" i="1"/>
  <c r="G88" i="1" s="1"/>
  <c r="I87" i="1"/>
  <c r="H87" i="1"/>
  <c r="G87" i="1" s="1"/>
  <c r="I86" i="1"/>
  <c r="H86" i="1"/>
  <c r="G86" i="1" s="1"/>
  <c r="I85" i="1"/>
  <c r="H85" i="1"/>
  <c r="G85" i="1" s="1"/>
  <c r="I84" i="1"/>
  <c r="H84" i="1"/>
  <c r="G84" i="1" s="1"/>
  <c r="I83" i="1"/>
  <c r="H83" i="1"/>
  <c r="G83" i="1"/>
  <c r="F83" i="1" s="1"/>
  <c r="E83" i="1"/>
  <c r="I82" i="1"/>
  <c r="H82" i="1"/>
  <c r="G82" i="1" s="1"/>
  <c r="I81" i="1"/>
  <c r="H81" i="1"/>
  <c r="G81" i="1" s="1"/>
  <c r="I80" i="1"/>
  <c r="H80" i="1"/>
  <c r="G80" i="1" s="1"/>
  <c r="I79" i="1"/>
  <c r="H79" i="1"/>
  <c r="G79" i="1" s="1"/>
  <c r="I78" i="1"/>
  <c r="H78" i="1"/>
  <c r="G78" i="1" s="1"/>
  <c r="I77" i="1"/>
  <c r="H77" i="1"/>
  <c r="G77" i="1"/>
  <c r="F77" i="1" s="1"/>
  <c r="I76" i="1"/>
  <c r="H76" i="1"/>
  <c r="G76" i="1"/>
  <c r="F76" i="1" s="1"/>
  <c r="I75" i="1"/>
  <c r="H75" i="1"/>
  <c r="G75" i="1"/>
  <c r="F75" i="1" s="1"/>
  <c r="I74" i="1"/>
  <c r="H74" i="1"/>
  <c r="G74" i="1"/>
  <c r="F74" i="1" s="1"/>
  <c r="I73" i="1"/>
  <c r="H73" i="1"/>
  <c r="G73" i="1"/>
  <c r="F73" i="1" s="1"/>
  <c r="I72" i="1"/>
  <c r="H72" i="1"/>
  <c r="G72" i="1"/>
  <c r="F72" i="1" s="1"/>
  <c r="I71" i="1"/>
  <c r="H71" i="1"/>
  <c r="G71" i="1"/>
  <c r="E71" i="1" s="1"/>
  <c r="I70" i="1"/>
  <c r="H70" i="1"/>
  <c r="G70" i="1" s="1"/>
  <c r="E70" i="1" s="1"/>
  <c r="I69" i="1"/>
  <c r="H69" i="1"/>
  <c r="G69" i="1"/>
  <c r="E69" i="1" s="1"/>
  <c r="I68" i="1"/>
  <c r="H68" i="1"/>
  <c r="G68" i="1" s="1"/>
  <c r="E68" i="1" s="1"/>
  <c r="I67" i="1"/>
  <c r="H67" i="1"/>
  <c r="G67" i="1"/>
  <c r="E67" i="1" s="1"/>
  <c r="I66" i="1"/>
  <c r="H66" i="1"/>
  <c r="G66" i="1" s="1"/>
  <c r="E66" i="1" s="1"/>
  <c r="I65" i="1"/>
  <c r="H65" i="1"/>
  <c r="G65" i="1"/>
  <c r="E65" i="1" s="1"/>
  <c r="I64" i="1"/>
  <c r="H64" i="1"/>
  <c r="G64" i="1"/>
  <c r="E64" i="1" s="1"/>
  <c r="I63" i="1"/>
  <c r="H63" i="1"/>
  <c r="G63" i="1" s="1"/>
  <c r="E63" i="1" s="1"/>
  <c r="I62" i="1"/>
  <c r="H62" i="1"/>
  <c r="G62" i="1" s="1"/>
  <c r="E62" i="1" s="1"/>
  <c r="I61" i="1"/>
  <c r="H61" i="1"/>
  <c r="G61" i="1" s="1"/>
  <c r="I60" i="1"/>
  <c r="H60" i="1"/>
  <c r="G60" i="1" s="1"/>
  <c r="I59" i="1"/>
  <c r="H59" i="1"/>
  <c r="G59" i="1"/>
  <c r="F59" i="1" s="1"/>
  <c r="I58" i="1"/>
  <c r="H58" i="1"/>
  <c r="G58" i="1"/>
  <c r="F58" i="1" s="1"/>
  <c r="I57" i="1"/>
  <c r="H57" i="1"/>
  <c r="G57" i="1"/>
  <c r="F57" i="1" s="1"/>
  <c r="I56" i="1"/>
  <c r="H56" i="1"/>
  <c r="G56" i="1"/>
  <c r="F56" i="1" s="1"/>
  <c r="I55" i="1"/>
  <c r="H55" i="1"/>
  <c r="G55" i="1"/>
  <c r="F55" i="1" s="1"/>
  <c r="I54" i="1"/>
  <c r="H54" i="1"/>
  <c r="G54" i="1"/>
  <c r="F54" i="1" s="1"/>
  <c r="I53" i="1"/>
  <c r="H53" i="1"/>
  <c r="G53" i="1"/>
  <c r="E53" i="1" s="1"/>
  <c r="I52" i="1"/>
  <c r="H52" i="1"/>
  <c r="G52" i="1" s="1"/>
  <c r="E52" i="1" s="1"/>
  <c r="I51" i="1"/>
  <c r="H51" i="1"/>
  <c r="G51" i="1"/>
  <c r="F51" i="1" s="1"/>
  <c r="I50" i="1"/>
  <c r="H50" i="1"/>
  <c r="G50" i="1"/>
  <c r="F50" i="1" s="1"/>
  <c r="I49" i="1"/>
  <c r="H49" i="1"/>
  <c r="I48" i="1"/>
  <c r="H48" i="1"/>
  <c r="G48" i="1"/>
  <c r="F48" i="1" s="1"/>
  <c r="I47" i="1"/>
  <c r="H47" i="1"/>
  <c r="G47" i="1"/>
  <c r="F47" i="1" s="1"/>
  <c r="I46" i="1"/>
  <c r="H46" i="1"/>
  <c r="G46" i="1"/>
  <c r="F46" i="1" s="1"/>
  <c r="I45" i="1"/>
  <c r="H45" i="1"/>
  <c r="G45" i="1"/>
  <c r="F45" i="1" s="1"/>
  <c r="I44" i="1"/>
  <c r="H44" i="1"/>
  <c r="G44" i="1"/>
  <c r="F44" i="1" s="1"/>
  <c r="I43" i="1"/>
  <c r="H43" i="1"/>
  <c r="G43" i="1"/>
  <c r="F43" i="1" s="1"/>
  <c r="G42" i="1"/>
  <c r="E42" i="1" s="1"/>
  <c r="G41" i="1"/>
  <c r="E41" i="1" s="1"/>
  <c r="G40" i="1"/>
  <c r="F40" i="1" s="1"/>
  <c r="E40" i="1"/>
  <c r="G39" i="1"/>
  <c r="F39" i="1" s="1"/>
  <c r="E39" i="1"/>
  <c r="G38" i="1"/>
  <c r="F38" i="1" s="1"/>
  <c r="E38" i="1"/>
  <c r="G37" i="1"/>
  <c r="F37" i="1" s="1"/>
  <c r="E37" i="1"/>
  <c r="G36" i="1"/>
  <c r="F36" i="1"/>
  <c r="E36" i="1"/>
  <c r="G35" i="1"/>
  <c r="F35" i="1" s="1"/>
  <c r="G34" i="1"/>
  <c r="F34" i="1" s="1"/>
  <c r="E34" i="1"/>
  <c r="G33" i="1"/>
  <c r="F33" i="1" s="1"/>
  <c r="E33" i="1"/>
  <c r="G32" i="1"/>
  <c r="F32" i="1"/>
  <c r="E32" i="1"/>
  <c r="G31" i="1"/>
  <c r="F31" i="1" s="1"/>
  <c r="G30" i="1"/>
  <c r="F30" i="1" s="1"/>
  <c r="E30" i="1"/>
  <c r="G29" i="1"/>
  <c r="E29" i="1" s="1"/>
  <c r="G28" i="1"/>
  <c r="E28" i="1" s="1"/>
  <c r="G27" i="1"/>
  <c r="F27" i="1" s="1"/>
  <c r="E27" i="1"/>
  <c r="G26" i="1"/>
  <c r="F26" i="1"/>
  <c r="E26" i="1"/>
  <c r="G25" i="1"/>
  <c r="F25" i="1" s="1"/>
  <c r="G24" i="1"/>
  <c r="F24" i="1" s="1"/>
  <c r="E24" i="1"/>
  <c r="G23" i="1"/>
  <c r="F23" i="1" s="1"/>
  <c r="E23" i="1"/>
  <c r="G22" i="1"/>
  <c r="F22" i="1"/>
  <c r="E22" i="1"/>
  <c r="I21" i="1"/>
  <c r="H21" i="1"/>
  <c r="G21" i="1"/>
  <c r="E21" i="1" s="1"/>
  <c r="I20" i="1"/>
  <c r="H20" i="1"/>
  <c r="G20" i="1" s="1"/>
  <c r="I19" i="1"/>
  <c r="H19" i="1"/>
  <c r="G19" i="1" s="1"/>
  <c r="I18" i="1"/>
  <c r="H18" i="1"/>
  <c r="G18" i="1" s="1"/>
  <c r="E18" i="1" s="1"/>
  <c r="I17" i="1"/>
  <c r="H17" i="1"/>
  <c r="G17" i="1"/>
  <c r="E17" i="1" s="1"/>
  <c r="I16" i="1"/>
  <c r="H16" i="1"/>
  <c r="G16" i="1" s="1"/>
  <c r="I15" i="1"/>
  <c r="H15" i="1"/>
  <c r="G15" i="1" s="1"/>
  <c r="H14" i="1"/>
  <c r="G14" i="1" s="1"/>
  <c r="I13" i="1"/>
  <c r="H13" i="1"/>
  <c r="G13" i="1"/>
  <c r="F13" i="1" s="1"/>
  <c r="F20" i="1" l="1"/>
  <c r="E20" i="1"/>
  <c r="F16" i="1"/>
  <c r="E16" i="1"/>
  <c r="F60" i="1"/>
  <c r="E60" i="1"/>
  <c r="F100" i="1"/>
  <c r="E100" i="1"/>
  <c r="E78" i="1"/>
  <c r="F78" i="1"/>
  <c r="F79" i="1"/>
  <c r="E79" i="1"/>
  <c r="F80" i="1"/>
  <c r="E80" i="1"/>
  <c r="F82" i="1"/>
  <c r="E82" i="1"/>
  <c r="F84" i="1"/>
  <c r="E84" i="1"/>
  <c r="F85" i="1"/>
  <c r="E85" i="1"/>
  <c r="F86" i="1"/>
  <c r="E86" i="1"/>
  <c r="F87" i="1"/>
  <c r="E87" i="1"/>
  <c r="F89" i="1"/>
  <c r="E89" i="1"/>
  <c r="F90" i="1"/>
  <c r="E90" i="1"/>
  <c r="F92" i="1"/>
  <c r="E92" i="1"/>
  <c r="F94" i="1"/>
  <c r="E94" i="1"/>
  <c r="F95" i="1"/>
  <c r="E95" i="1"/>
  <c r="F98" i="1"/>
  <c r="E98" i="1"/>
  <c r="E25" i="1"/>
  <c r="E31" i="1"/>
  <c r="E35" i="1"/>
  <c r="E43" i="1"/>
  <c r="E44" i="1"/>
  <c r="E45" i="1"/>
  <c r="E46" i="1"/>
  <c r="E47" i="1"/>
  <c r="E48" i="1"/>
  <c r="G49" i="1"/>
  <c r="E50" i="1"/>
  <c r="E51" i="1"/>
  <c r="E54" i="1"/>
  <c r="E55" i="1"/>
  <c r="E56" i="1"/>
  <c r="E57" i="1"/>
  <c r="E58" i="1"/>
  <c r="E59" i="1"/>
  <c r="E72" i="1"/>
  <c r="E73" i="1"/>
  <c r="E74" i="1"/>
  <c r="E75" i="1"/>
  <c r="E76" i="1"/>
  <c r="E77" i="1"/>
  <c r="E15" i="1"/>
  <c r="F15" i="1"/>
  <c r="F81" i="1"/>
  <c r="E81" i="1"/>
  <c r="E19" i="1"/>
  <c r="F19" i="1"/>
  <c r="E14" i="1"/>
  <c r="F14" i="1"/>
  <c r="F49" i="1"/>
  <c r="E49" i="1"/>
  <c r="F61" i="1"/>
  <c r="E61" i="1"/>
  <c r="E88" i="1"/>
  <c r="F88" i="1"/>
  <c r="F91" i="1"/>
  <c r="E91" i="1"/>
  <c r="F93" i="1"/>
  <c r="E93" i="1"/>
  <c r="E96" i="1"/>
  <c r="F96" i="1"/>
  <c r="E99" i="1"/>
  <c r="F99" i="1"/>
  <c r="E13" i="1"/>
</calcChain>
</file>

<file path=xl/sharedStrings.xml><?xml version="1.0" encoding="utf-8"?>
<sst xmlns="http://schemas.openxmlformats.org/spreadsheetml/2006/main" count="430" uniqueCount="177">
  <si>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</si>
  <si>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</si>
  <si>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</si>
  <si>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</si>
  <si>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>Выполнение плана текущего ремонта  за 4 квартал  2018 года</t>
  </si>
  <si>
    <t xml:space="preserve">  по ООО "ЖКС №1 Василеостровского района" </t>
  </si>
  <si>
    <t>Код</t>
  </si>
  <si>
    <t>Наименование работ</t>
  </si>
  <si>
    <t>ед.изм.</t>
  </si>
  <si>
    <t>Текущий ремонт, за счет средств населения, работы выполняемые управляющей организацией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</si>
  <si>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</si>
  <si>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</si>
  <si>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</si>
  <si>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</si>
  <si>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</si>
  <si>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</si>
  <si>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</si>
  <si>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</si>
  <si>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</si>
  <si>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</si>
  <si>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</si>
  <si>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</si>
  <si>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</si>
  <si>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</si>
  <si>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</si>
  <si>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</si>
  <si>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</si>
  <si>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</si>
  <si>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</si>
  <si>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</si>
  <si>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</si>
  <si>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</si>
  <si>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</si>
  <si>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</si>
  <si>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</si>
  <si>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</si>
  <si>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</si>
  <si>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</si>
  <si>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</si>
  <si>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</si>
  <si>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</si>
  <si>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</si>
  <si>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Ремонт  фасадов (А.П.)  всего, в  том числе:</t>
  </si>
  <si>
    <t>3.1</t>
  </si>
  <si>
    <t>Ремонт и окраска фасадов</t>
  </si>
  <si>
    <t>3.2</t>
  </si>
  <si>
    <t>Ремонт балконов, козырьков в подъезды, подвалы, над балконами верхних этажей</t>
  </si>
  <si>
    <t>3.3</t>
  </si>
  <si>
    <t>Герметизация стыков стеновых панелей</t>
  </si>
  <si>
    <t>т.п.м</t>
  </si>
  <si>
    <t>3.4</t>
  </si>
  <si>
    <t>Ремонт приямков, входов в подвалы</t>
  </si>
  <si>
    <t>4</t>
  </si>
  <si>
    <t>Косметический ремонт лестничных клеток (А.П.)</t>
  </si>
  <si>
    <t>л/кл</t>
  </si>
  <si>
    <t>5</t>
  </si>
  <si>
    <t>Восстановление отделки стен, потолков технических помещений</t>
  </si>
  <si>
    <t>6</t>
  </si>
  <si>
    <t>Замена, восстановление отдельных учасктов полов, ступеней МОП и технических помещений</t>
  </si>
  <si>
    <t>7</t>
  </si>
  <si>
    <t xml:space="preserve">Замена водосточных труб </t>
  </si>
  <si>
    <t>8</t>
  </si>
  <si>
    <t>Замена водосточных труб на антивандальные</t>
  </si>
  <si>
    <t>9</t>
  </si>
  <si>
    <t xml:space="preserve">Ремонт отмостки </t>
  </si>
  <si>
    <t>10</t>
  </si>
  <si>
    <t xml:space="preserve">Замена и восстановление дверных заполнений  </t>
  </si>
  <si>
    <t>11</t>
  </si>
  <si>
    <t>Установка металлических дверей, решеток</t>
  </si>
  <si>
    <t>12</t>
  </si>
  <si>
    <t>Замена и восстановление оконных заполнений</t>
  </si>
  <si>
    <t>13</t>
  </si>
  <si>
    <t>Ремонт мусоропроводов (шиберов, стволов, клапанов), всего</t>
  </si>
  <si>
    <t>14</t>
  </si>
  <si>
    <t>Ремонт печей</t>
  </si>
  <si>
    <t>15</t>
  </si>
  <si>
    <t>Устранение местных деформаций, усиление, восстановление поврежденных участков фундаментов</t>
  </si>
  <si>
    <t>тыс.кв.м</t>
  </si>
  <si>
    <t>16</t>
  </si>
  <si>
    <t>Ремонт и замена дефлекторов, оголовков труб</t>
  </si>
  <si>
    <t>17</t>
  </si>
  <si>
    <t>Замена и восстановление работоспособности внутридомовой системы вентиляции</t>
  </si>
  <si>
    <t>тыс.п.м</t>
  </si>
  <si>
    <t>18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</si>
  <si>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</si>
  <si>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</si>
  <si>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</si>
  <si>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19</t>
  </si>
  <si>
    <t>Ремонт трубопроводов, всего, в том числе:</t>
  </si>
  <si>
    <t>19.1</t>
  </si>
  <si>
    <t>ГВС</t>
  </si>
  <si>
    <t>т.п.м.</t>
  </si>
  <si>
    <t>19.2</t>
  </si>
  <si>
    <t>ХВС</t>
  </si>
  <si>
    <t>19.3</t>
  </si>
  <si>
    <t>теплоснабжения</t>
  </si>
  <si>
    <t>19.4</t>
  </si>
  <si>
    <t xml:space="preserve">систем канализации </t>
  </si>
  <si>
    <t>20</t>
  </si>
  <si>
    <t>Замена отопительных приборов</t>
  </si>
  <si>
    <t>21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</si>
  <si>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</si>
  <si>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</si>
  <si>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</si>
  <si>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</si>
  <si>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</si>
  <si>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24</t>
  </si>
  <si>
    <t>Ремонт ГРЩ ВУ, ВРУ, ЭЩ и т.д.</t>
  </si>
  <si>
    <t>IV.</t>
  </si>
  <si>
    <t>РАБОТЫ ВЫПОЛНЯЕМЫЕ СПЕЦИАЛИЗИРОВАННЫМИ ОРГАНИЗАЦИЯМИ</t>
  </si>
  <si>
    <t>25</t>
  </si>
  <si>
    <r>
      <t>Антисептирование</t>
    </r>
    <r>
      <rPr>
        <sz val="8"/>
        <rFont val="Times New Roman"/>
        <family val="1"/>
        <charset val="204"/>
      </rPr>
      <t xml:space="preserve"> деревянной стропильной системы</t>
    </r>
  </si>
  <si>
    <t>26</t>
  </si>
  <si>
    <r>
      <t>Антиперирование</t>
    </r>
    <r>
      <rPr>
        <sz val="8"/>
        <rFont val="Times New Roman"/>
        <family val="1"/>
        <charset val="204"/>
      </rPr>
      <t xml:space="preserve"> деревянной стропильной системы</t>
    </r>
  </si>
  <si>
    <t>27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</si>
  <si>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</si>
  <si>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</si>
  <si>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</si>
  <si>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</si>
  <si>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</si>
  <si>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</si>
  <si>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</si>
  <si>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</si>
  <si>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</si>
  <si>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</si>
  <si>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</si>
  <si>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</si>
  <si>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</si>
  <si>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</si>
  <si>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</si>
  <si>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</si>
  <si>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</si>
  <si>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</si>
  <si>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</si>
  <si>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</si>
  <si>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</si>
  <si>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</si>
  <si>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</si>
  <si>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</si>
  <si>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</si>
  <si>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</si>
  <si>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</si>
  <si>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</si>
  <si>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</si>
  <si>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</si>
  <si>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</si>
  <si>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</si>
  <si>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</si>
  <si>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</si>
  <si>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</si>
  <si>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</si>
  <si>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</si>
  <si>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</si>
  <si>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</si>
  <si>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</si>
  <si>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</si>
  <si>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</si>
  <si>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</si>
  <si>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</si>
  <si>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</si>
  <si>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</si>
  <si>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</si>
  <si>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</si>
  <si>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</si>
  <si>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</si>
  <si>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</si>
  <si>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</si>
  <si>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</si>
  <si>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</si>
  <si>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</si>
  <si>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</si>
  <si>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</si>
  <si>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</si>
  <si>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>Технический директор</t>
  </si>
  <si>
    <t>А.М.Самсоненко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</si>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</sst>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_ ;[Red]\-#,##0.000\ "/>
    <numFmt numFmtId="166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/>
    <xf numFmtId="0" fontId="1" fillId="0" borderId="0"/>
  </cellStyleXfs>
  <cellXfs count="10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1" applyFont="1" applyFill="1"/>
    <xf numFmtId="0" fontId="2" fillId="0" borderId="0" xfId="0" applyFont="1"/>
    <xf numFmtId="0" fontId="5" fillId="0" borderId="0" xfId="0" applyFont="1"/>
    <xf numFmtId="0" fontId="0" fillId="0" borderId="0" xfId="0" applyBorder="1"/>
    <xf numFmtId="0" fontId="2" fillId="0" borderId="0" xfId="0" applyFont="1" applyBorder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1" applyFont="1" applyFill="1"/>
    <xf numFmtId="49" fontId="7" fillId="0" borderId="0" xfId="1" applyNumberFormat="1" applyFont="1" applyFill="1"/>
    <xf numFmtId="0" fontId="7" fillId="0" borderId="0" xfId="1" applyFont="1" applyFill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/>
    <xf numFmtId="165" fontId="9" fillId="0" borderId="0" xfId="1" applyNumberFormat="1" applyFont="1" applyFill="1"/>
    <xf numFmtId="164" fontId="7" fillId="0" borderId="1" xfId="1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/>
    </xf>
    <xf numFmtId="164" fontId="4" fillId="0" borderId="0" xfId="1" applyNumberFormat="1" applyFont="1" applyFill="1"/>
    <xf numFmtId="49" fontId="7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166" fontId="6" fillId="2" borderId="0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/>
    </xf>
    <xf numFmtId="2" fontId="7" fillId="0" borderId="0" xfId="1" applyNumberFormat="1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horizontal="left"/>
    </xf>
    <xf numFmtId="0" fontId="8" fillId="0" borderId="0" xfId="1" applyFont="1" applyFill="1" applyBorder="1"/>
    <xf numFmtId="2" fontId="13" fillId="0" borderId="0" xfId="1" applyNumberFormat="1" applyFont="1" applyFill="1" applyBorder="1"/>
    <xf numFmtId="164" fontId="7" fillId="0" borderId="0" xfId="1" applyNumberFormat="1" applyFont="1" applyFill="1" applyBorder="1"/>
    <xf numFmtId="2" fontId="7" fillId="0" borderId="0" xfId="1" applyNumberFormat="1" applyFont="1" applyFill="1"/>
    <xf numFmtId="0" fontId="7" fillId="0" borderId="1" xfId="1" applyFont="1" applyFill="1" applyBorder="1"/>
    <xf numFmtId="0" fontId="8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49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/>
    </xf>
    <xf numFmtId="0" fontId="7" fillId="0" borderId="3" xfId="1" applyFont="1" applyFill="1" applyBorder="1"/>
    <xf numFmtId="0" fontId="8" fillId="0" borderId="3" xfId="1" applyFont="1" applyFill="1" applyBorder="1" applyAlignment="1">
      <alignment horizontal="center"/>
    </xf>
    <xf numFmtId="0" fontId="4" fillId="0" borderId="0" xfId="1" applyFont="1" applyFill="1" applyBorder="1"/>
    <xf numFmtId="0" fontId="4" fillId="0" borderId="4" xfId="1" applyFont="1" applyFill="1" applyBorder="1"/>
    <xf numFmtId="49" fontId="7" fillId="0" borderId="5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  <xf numFmtId="0" fontId="7" fillId="0" borderId="6" xfId="1" applyFont="1" applyFill="1" applyBorder="1"/>
    <xf numFmtId="0" fontId="7" fillId="0" borderId="7" xfId="1" applyFont="1" applyFill="1" applyBorder="1"/>
    <xf numFmtId="0" fontId="8" fillId="0" borderId="8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49" fontId="7" fillId="0" borderId="11" xfId="1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vertical="center"/>
    </xf>
    <xf numFmtId="0" fontId="7" fillId="0" borderId="12" xfId="1" applyFont="1" applyFill="1" applyBorder="1"/>
    <xf numFmtId="0" fontId="7" fillId="0" borderId="13" xfId="1" applyFont="1" applyFill="1" applyBorder="1" applyAlignment="1">
      <alignment horizontal="center"/>
    </xf>
    <xf numFmtId="0" fontId="7" fillId="0" borderId="15" xfId="1" applyFont="1" applyFill="1" applyBorder="1"/>
    <xf numFmtId="0" fontId="8" fillId="0" borderId="16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19" xfId="1" applyFont="1" applyFill="1" applyBorder="1"/>
    <xf numFmtId="0" fontId="8" fillId="0" borderId="20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/>
    </xf>
    <xf numFmtId="0" fontId="4" fillId="0" borderId="3" xfId="1" applyFont="1" applyFill="1" applyBorder="1"/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left" vertical="center"/>
    </xf>
    <xf numFmtId="0" fontId="6" fillId="0" borderId="0" xfId="1" applyFont="1" applyFill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165" fontId="9" fillId="0" borderId="0" xfId="1" applyNumberFormat="1" applyFont="1" applyFill="1" applyBorder="1"/>
    <xf numFmtId="164" fontId="12" fillId="2" borderId="0" xfId="2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8.200\&#1073;&#1086;&#1083;&#1100;&#1096;&#1086;&#1081;_91\PTO_9\&#1054;&#1073;&#1084;&#1077;&#1085;\04.&#1042;&#1086;&#1088;&#1086;&#1073;&#1100;&#1077;&#1074;&#1072;\&#1044;&#1086;&#1082;&#1091;&#1084;&#1077;&#1085;&#1090;&#1099;%20&#1053;&#1072;&#1090;&#1091;&#1089;&#1080;\&#1058;&#1077;&#1082;&#1091;&#1097;&#1080;&#1081;%20&#1088;&#1077;&#1084;&#1086;&#1085;&#1090;%202018\&#1054;&#1058;&#1063;&#1045;&#1058;%20&#1058;&#1056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8"/>
      <sheetName val="февраль 18"/>
      <sheetName val="март 18"/>
      <sheetName val="1 кв."/>
      <sheetName val="1 кв. (нов.ф.)"/>
      <sheetName val="апрель 18 (2)"/>
      <sheetName val="4 мес."/>
      <sheetName val="май 18"/>
      <sheetName val="5 мес."/>
      <sheetName val="июнь18"/>
      <sheetName val="2 кв."/>
      <sheetName val="6 мес."/>
      <sheetName val="2 кв. (нов.форма)"/>
      <sheetName val="6 мес. (нов.форма)"/>
      <sheetName val="1июль18"/>
      <sheetName val="август 18"/>
      <sheetName val="сентябрь 18"/>
      <sheetName val="3 кв."/>
      <sheetName val="9 мес."/>
      <sheetName val="октябрь 18"/>
      <sheetName val="ноябрь18"/>
      <sheetName val="декабрь18"/>
      <sheetName val="4 кв."/>
      <sheetName val="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E6">
            <v>1554.1890000000001</v>
          </cell>
          <cell r="F6">
            <v>4015.7629999999999</v>
          </cell>
        </row>
        <row r="7">
          <cell r="E7">
            <v>1</v>
          </cell>
        </row>
        <row r="8">
          <cell r="E8">
            <v>0.02</v>
          </cell>
          <cell r="F8">
            <v>0.50700000000000001</v>
          </cell>
        </row>
        <row r="9">
          <cell r="E9">
            <v>30.242999999999999</v>
          </cell>
          <cell r="F9">
            <v>324.851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0.02</v>
          </cell>
          <cell r="F12">
            <v>0.50700000000000001</v>
          </cell>
        </row>
        <row r="13">
          <cell r="E13">
            <v>30.242999999999999</v>
          </cell>
          <cell r="F13">
            <v>324.851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0.01</v>
          </cell>
          <cell r="F41">
            <v>0</v>
          </cell>
        </row>
        <row r="42">
          <cell r="E42">
            <v>48.700999999999993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0</v>
          </cell>
          <cell r="F44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  <cell r="F53">
            <v>0</v>
          </cell>
        </row>
        <row r="54">
          <cell r="E54">
            <v>0</v>
          </cell>
          <cell r="F54">
            <v>0</v>
          </cell>
        </row>
        <row r="55">
          <cell r="E55">
            <v>0</v>
          </cell>
        </row>
        <row r="56">
          <cell r="E56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E67">
            <v>595.41500000000008</v>
          </cell>
        </row>
        <row r="68">
          <cell r="E68">
            <v>2.3784999999999994</v>
          </cell>
        </row>
        <row r="69">
          <cell r="E69">
            <v>392.23900000000003</v>
          </cell>
        </row>
        <row r="70">
          <cell r="E70">
            <v>1E-3</v>
          </cell>
        </row>
        <row r="71">
          <cell r="E71">
            <v>0.999</v>
          </cell>
        </row>
        <row r="72">
          <cell r="E72">
            <v>0.27200000000000002</v>
          </cell>
        </row>
        <row r="73">
          <cell r="E73">
            <v>236.27199999999999</v>
          </cell>
        </row>
        <row r="74">
          <cell r="E74">
            <v>2.3000000000000003E-2</v>
          </cell>
        </row>
        <row r="75">
          <cell r="E75">
            <v>9.2379999999999995</v>
          </cell>
        </row>
        <row r="76">
          <cell r="E76">
            <v>2.0825</v>
          </cell>
        </row>
        <row r="77">
          <cell r="E77">
            <v>145.73000000000002</v>
          </cell>
        </row>
        <row r="78">
          <cell r="E78">
            <v>10</v>
          </cell>
        </row>
        <row r="79">
          <cell r="E79">
            <v>66.635999999999996</v>
          </cell>
        </row>
        <row r="80">
          <cell r="E80">
            <v>215</v>
          </cell>
        </row>
        <row r="81">
          <cell r="E81">
            <v>136.54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F89">
            <v>0</v>
          </cell>
        </row>
        <row r="92">
          <cell r="E92">
            <v>0</v>
          </cell>
          <cell r="F92">
            <v>0</v>
          </cell>
        </row>
        <row r="93">
          <cell r="E93">
            <v>2149.6040000000003</v>
          </cell>
          <cell r="F93">
            <v>4015.7629999999999</v>
          </cell>
        </row>
      </sheetData>
      <sheetData sheetId="20">
        <row r="6">
          <cell r="E6">
            <v>3116.4349999999999</v>
          </cell>
          <cell r="F6">
            <v>6557.5470000000005</v>
          </cell>
        </row>
        <row r="7">
          <cell r="E7">
            <v>1</v>
          </cell>
        </row>
        <row r="8">
          <cell r="E8">
            <v>0.16799999999999998</v>
          </cell>
          <cell r="F8">
            <v>0.79400000000000004</v>
          </cell>
        </row>
        <row r="9">
          <cell r="E9">
            <v>103.25</v>
          </cell>
          <cell r="F9">
            <v>544.16499999999996</v>
          </cell>
        </row>
        <row r="10">
          <cell r="E10">
            <v>0</v>
          </cell>
          <cell r="F10">
            <v>0.23400000000000004</v>
          </cell>
        </row>
        <row r="11">
          <cell r="E11">
            <v>0</v>
          </cell>
          <cell r="F11">
            <v>148.99599999999998</v>
          </cell>
        </row>
        <row r="12">
          <cell r="E12">
            <v>0.16799999999999998</v>
          </cell>
          <cell r="F12">
            <v>0.56000000000000005</v>
          </cell>
        </row>
        <row r="13">
          <cell r="E13">
            <v>103.25</v>
          </cell>
          <cell r="F13">
            <v>395.16899999999998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0.12190000000000004</v>
          </cell>
          <cell r="F41">
            <v>0</v>
          </cell>
        </row>
        <row r="42">
          <cell r="E42">
            <v>64.506</v>
          </cell>
          <cell r="F42">
            <v>0</v>
          </cell>
        </row>
        <row r="43">
          <cell r="E43">
            <v>22</v>
          </cell>
          <cell r="F43">
            <v>0</v>
          </cell>
        </row>
        <row r="44">
          <cell r="E44">
            <v>23.601000000000003</v>
          </cell>
          <cell r="F44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E49">
            <v>14</v>
          </cell>
        </row>
        <row r="50">
          <cell r="E50">
            <v>16.068999999999999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20</v>
          </cell>
          <cell r="F53">
            <v>0</v>
          </cell>
        </row>
        <row r="54">
          <cell r="E54">
            <v>5.2480000000000002</v>
          </cell>
          <cell r="F54">
            <v>0</v>
          </cell>
        </row>
        <row r="55">
          <cell r="E55">
            <v>0</v>
          </cell>
        </row>
        <row r="56">
          <cell r="E56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E67">
            <v>1163.2769999999998</v>
          </cell>
        </row>
        <row r="68">
          <cell r="E68">
            <v>0.79100000000000015</v>
          </cell>
        </row>
        <row r="69">
          <cell r="E69">
            <v>872.16300000000058</v>
          </cell>
        </row>
        <row r="70">
          <cell r="E70">
            <v>0.10550000000000001</v>
          </cell>
        </row>
        <row r="71">
          <cell r="E71">
            <v>104.982</v>
          </cell>
        </row>
        <row r="72">
          <cell r="E72">
            <v>0.3630000000000001</v>
          </cell>
        </row>
        <row r="73">
          <cell r="E73">
            <v>373.42600000000004</v>
          </cell>
        </row>
        <row r="74">
          <cell r="E74">
            <v>0.22150000000000003</v>
          </cell>
        </row>
        <row r="75">
          <cell r="E75">
            <v>224.26599999999999</v>
          </cell>
        </row>
        <row r="76">
          <cell r="E76">
            <v>0.10100000000000001</v>
          </cell>
        </row>
        <row r="77">
          <cell r="E77">
            <v>169.48899999999998</v>
          </cell>
        </row>
        <row r="78">
          <cell r="E78">
            <v>3</v>
          </cell>
        </row>
        <row r="79">
          <cell r="E79">
            <v>22.773</v>
          </cell>
        </row>
        <row r="80">
          <cell r="E80">
            <v>352</v>
          </cell>
        </row>
        <row r="81">
          <cell r="E81">
            <v>268.34099999999989</v>
          </cell>
        </row>
        <row r="82">
          <cell r="E82">
            <v>519.70500000000004</v>
          </cell>
          <cell r="F82">
            <v>0</v>
          </cell>
        </row>
        <row r="83">
          <cell r="E83">
            <v>0.33600000000000008</v>
          </cell>
        </row>
        <row r="84">
          <cell r="E84">
            <v>51.885000000000005</v>
          </cell>
        </row>
        <row r="85">
          <cell r="E85">
            <v>311</v>
          </cell>
        </row>
        <row r="86">
          <cell r="E86">
            <v>391.43700000000007</v>
          </cell>
        </row>
        <row r="87">
          <cell r="E87">
            <v>24</v>
          </cell>
        </row>
        <row r="88">
          <cell r="E88">
            <v>76.382999999999981</v>
          </cell>
        </row>
        <row r="89">
          <cell r="F89">
            <v>0</v>
          </cell>
        </row>
        <row r="92">
          <cell r="E92">
            <v>747.76069999999993</v>
          </cell>
          <cell r="F92">
            <v>0</v>
          </cell>
        </row>
        <row r="93">
          <cell r="E93">
            <v>5547.1777000000002</v>
          </cell>
          <cell r="F93">
            <v>6557.5470000000005</v>
          </cell>
        </row>
      </sheetData>
      <sheetData sheetId="21">
        <row r="6">
          <cell r="E6">
            <v>76.751000000000005</v>
          </cell>
          <cell r="F6">
            <v>2570.5930000000003</v>
          </cell>
        </row>
        <row r="7">
          <cell r="E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3.4999999999999996E-2</v>
          </cell>
          <cell r="F41">
            <v>0</v>
          </cell>
        </row>
        <row r="42">
          <cell r="E42">
            <v>14.038999999999998</v>
          </cell>
          <cell r="F42">
            <v>0</v>
          </cell>
        </row>
        <row r="43">
          <cell r="E43">
            <v>29</v>
          </cell>
          <cell r="F43">
            <v>0</v>
          </cell>
        </row>
        <row r="44">
          <cell r="E44">
            <v>22.727999999999998</v>
          </cell>
          <cell r="F44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1</v>
          </cell>
        </row>
        <row r="52">
          <cell r="E52">
            <v>39.390999999999998</v>
          </cell>
        </row>
        <row r="53">
          <cell r="E53">
            <v>0</v>
          </cell>
          <cell r="F53">
            <v>0</v>
          </cell>
        </row>
        <row r="54">
          <cell r="E54">
            <v>0</v>
          </cell>
          <cell r="F54">
            <v>0</v>
          </cell>
        </row>
        <row r="55">
          <cell r="E55">
            <v>0</v>
          </cell>
        </row>
        <row r="56">
          <cell r="E56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E67">
            <v>1108.2969999999998</v>
          </cell>
        </row>
        <row r="68">
          <cell r="E68">
            <v>0.69900000000000018</v>
          </cell>
        </row>
        <row r="69">
          <cell r="E69">
            <v>827.57200000000023</v>
          </cell>
        </row>
        <row r="70">
          <cell r="E70">
            <v>3.3000000000000002E-2</v>
          </cell>
        </row>
        <row r="71">
          <cell r="E71">
            <v>30.167999999999999</v>
          </cell>
        </row>
        <row r="72">
          <cell r="E72">
            <v>0.39450000000000018</v>
          </cell>
        </row>
        <row r="73">
          <cell r="E73">
            <v>431.73000000000008</v>
          </cell>
        </row>
        <row r="74">
          <cell r="E74">
            <v>0.11200000000000002</v>
          </cell>
        </row>
        <row r="75">
          <cell r="E75">
            <v>119.64199999999998</v>
          </cell>
        </row>
        <row r="76">
          <cell r="E76">
            <v>0.15950000000000003</v>
          </cell>
        </row>
        <row r="77">
          <cell r="E77">
            <v>246.03200000000001</v>
          </cell>
        </row>
        <row r="78">
          <cell r="E78">
            <v>3</v>
          </cell>
        </row>
        <row r="79">
          <cell r="E79">
            <v>21.033000000000001</v>
          </cell>
        </row>
        <row r="80">
          <cell r="E80">
            <v>337</v>
          </cell>
        </row>
        <row r="81">
          <cell r="E81">
            <v>259.69200000000006</v>
          </cell>
        </row>
        <row r="82">
          <cell r="E82">
            <v>336.07500000000005</v>
          </cell>
          <cell r="F82">
            <v>0</v>
          </cell>
        </row>
        <row r="83">
          <cell r="E83">
            <v>0.28000000000000003</v>
          </cell>
        </row>
        <row r="84">
          <cell r="E84">
            <v>43.384999999999998</v>
          </cell>
        </row>
        <row r="85">
          <cell r="E85">
            <v>287</v>
          </cell>
        </row>
        <row r="86">
          <cell r="E86">
            <v>235.60900000000001</v>
          </cell>
        </row>
        <row r="87">
          <cell r="E87">
            <v>19</v>
          </cell>
        </row>
        <row r="88">
          <cell r="E88">
            <v>57.080999999999989</v>
          </cell>
        </row>
        <row r="89">
          <cell r="F89">
            <v>0</v>
          </cell>
        </row>
        <row r="92">
          <cell r="E92">
            <v>241.94600000000003</v>
          </cell>
          <cell r="F92">
            <v>0</v>
          </cell>
        </row>
        <row r="93">
          <cell r="E93">
            <v>1763.0689999999997</v>
          </cell>
          <cell r="F93">
            <v>2570.5930000000003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N221"/>
  <sheetViews>
    <sheetView tabSelected="1" topLeftCell="A182" workbookViewId="0">
      <selection activeCell="M19" sqref="M19"/>
    </sheetView>
  </sheetViews>
  <sheetFormatPr defaultColWidth="8.85546875" defaultRowHeight="12.75" x14ac:dyDescent="0.2"/>
  <cols>
    <col min="1" max="1" width="3.5703125" style="2" customWidth="1"/>
    <col min="2" max="2" width="32.28515625" style="2" customWidth="1"/>
    <col min="3" max="3" width="6.7109375" style="2" customWidth="1"/>
    <col min="4" max="5" width="8" style="2" customWidth="1"/>
    <col min="6" max="6" width="5.7109375" style="2" customWidth="1"/>
    <col min="7" max="7" width="9.28515625" style="2" customWidth="1"/>
    <col min="8" max="8" width="9" style="2" customWidth="1"/>
    <col min="9" max="9" width="8.28515625" style="2" customWidth="1"/>
    <col min="10" max="10" width="8.85546875" style="2"/>
    <col min="11" max="11" width="11.28515625" style="2" customWidth="1"/>
    <col min="12" max="12" width="11.85546875" style="2" customWidth="1"/>
    <col min="13" max="13" width="10.28515625" style="2" bestFit="1" customWidth="1"/>
    <col min="14" max="16384" width="8.85546875" style="2"/>
  </cols>
  <sheetData>
    <row r="1" spans="1:95" s="3" customFormat="1" ht="15" x14ac:dyDescent="0.25">
      <c r="A1" s="1"/>
      <c r="B1" s="2"/>
      <c r="C1" s="2"/>
      <c r="D1" s="2"/>
      <c r="E1" s="2" t="s">
        <v>0</v>
      </c>
      <c r="F1" s="2"/>
      <c r="H1" s="4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</row>
    <row r="2" spans="1:95" s="3" customFormat="1" ht="15" x14ac:dyDescent="0.25">
      <c r="A2" s="1"/>
      <c r="B2" s="2"/>
      <c r="C2" s="2"/>
      <c r="D2" s="2"/>
      <c r="E2" s="2" t="s">
        <v>1</v>
      </c>
      <c r="F2" s="2"/>
      <c r="H2" s="4"/>
      <c r="P2" s="5"/>
      <c r="Q2" s="5"/>
      <c r="R2" s="5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</row>
    <row r="3" spans="1:95" s="3" customFormat="1" ht="15" x14ac:dyDescent="0.25">
      <c r="A3" s="1"/>
      <c r="B3" s="2"/>
      <c r="C3" s="2"/>
      <c r="D3" s="2"/>
      <c r="E3" s="2" t="s">
        <v>2</v>
      </c>
      <c r="F3" s="2"/>
      <c r="H3" s="4"/>
      <c r="P3" s="5"/>
      <c r="Q3" s="5"/>
      <c r="R3" s="5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</row>
    <row r="4" spans="1:95" s="3" customFormat="1" ht="15" x14ac:dyDescent="0.25">
      <c r="A4" s="1"/>
      <c r="B4" s="2"/>
      <c r="C4" s="2"/>
      <c r="D4" s="2"/>
      <c r="E4" s="2"/>
      <c r="F4" s="2"/>
      <c r="H4" s="4"/>
      <c r="P4" s="5"/>
      <c r="Q4" s="5"/>
      <c r="R4" s="5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</row>
    <row r="5" spans="1:95" s="3" customFormat="1" ht="15" x14ac:dyDescent="0.25">
      <c r="A5" s="7"/>
      <c r="B5" s="2"/>
      <c r="C5" s="2"/>
      <c r="D5" s="2"/>
      <c r="E5" s="2" t="s">
        <v>3</v>
      </c>
      <c r="F5" s="2"/>
      <c r="G5" s="8"/>
      <c r="H5" s="9"/>
      <c r="J5" s="8"/>
      <c r="K5" s="8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</row>
    <row r="6" spans="1:95" s="3" customFormat="1" ht="15" x14ac:dyDescent="0.25">
      <c r="A6" s="7"/>
      <c r="C6" s="8"/>
      <c r="D6" s="8"/>
      <c r="E6" s="8"/>
      <c r="F6" s="8"/>
      <c r="G6" s="8"/>
      <c r="H6" s="8"/>
      <c r="I6" s="9"/>
      <c r="J6" s="8"/>
      <c r="K6" s="8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</row>
    <row r="7" spans="1:95" s="3" customFormat="1" ht="15" x14ac:dyDescent="0.25">
      <c r="A7" s="7"/>
      <c r="C7" s="8"/>
      <c r="D7" s="8"/>
      <c r="E7" s="9"/>
      <c r="F7" s="8"/>
      <c r="G7" s="8"/>
      <c r="H7" s="8"/>
      <c r="I7" s="9"/>
      <c r="J7" s="8"/>
      <c r="K7" s="8"/>
      <c r="L7" s="8"/>
      <c r="M7" s="8"/>
      <c r="N7" s="8"/>
      <c r="O7" s="8"/>
      <c r="P7" s="5"/>
      <c r="Q7" s="5"/>
      <c r="R7" s="5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</row>
    <row r="8" spans="1:95" ht="30" customHeight="1" x14ac:dyDescent="0.2">
      <c r="A8" s="101" t="s">
        <v>4</v>
      </c>
      <c r="B8" s="101"/>
      <c r="C8" s="101"/>
      <c r="D8" s="101"/>
      <c r="E8" s="101"/>
      <c r="F8" s="101"/>
      <c r="G8" s="101"/>
      <c r="H8" s="101"/>
      <c r="I8" s="101"/>
    </row>
    <row r="9" spans="1:95" ht="14.25" x14ac:dyDescent="0.2">
      <c r="A9" s="101" t="s">
        <v>5</v>
      </c>
      <c r="B9" s="101"/>
      <c r="C9" s="101"/>
      <c r="D9" s="101"/>
      <c r="E9" s="101"/>
      <c r="F9" s="101"/>
      <c r="G9" s="101"/>
      <c r="H9" s="101"/>
      <c r="I9" s="101"/>
    </row>
    <row r="10" spans="1:95" x14ac:dyDescent="0.2">
      <c r="A10" s="10"/>
      <c r="B10" s="10"/>
      <c r="C10" s="11"/>
      <c r="D10" s="11"/>
      <c r="E10" s="11"/>
      <c r="F10" s="11"/>
      <c r="G10" s="12"/>
      <c r="H10" s="12"/>
      <c r="I10" s="12"/>
    </row>
    <row r="11" spans="1:95" ht="38.25" customHeight="1" x14ac:dyDescent="0.2">
      <c r="A11" s="89" t="s">
        <v>6</v>
      </c>
      <c r="B11" s="92" t="s">
        <v>7</v>
      </c>
      <c r="C11" s="92" t="s">
        <v>8</v>
      </c>
      <c r="D11" s="13"/>
      <c r="E11" s="13"/>
      <c r="F11" s="13"/>
      <c r="G11" s="102" t="s">
        <v>9</v>
      </c>
      <c r="H11" s="102"/>
      <c r="I11" s="102"/>
    </row>
    <row r="12" spans="1:95" ht="27" customHeight="1" x14ac:dyDescent="0.2">
      <c r="A12" s="89"/>
      <c r="B12" s="92"/>
      <c r="C12" s="92"/>
      <c r="D12" s="13"/>
      <c r="E12" s="13"/>
      <c r="F12" s="13"/>
      <c r="G12" s="14" t="s">
        <v>10</v>
      </c>
      <c r="H12" s="13" t="s">
        <v>11</v>
      </c>
      <c r="I12" s="13" t="s">
        <v>12</v>
      </c>
    </row>
    <row r="13" spans="1:95" s="20" customFormat="1" x14ac:dyDescent="0.2">
      <c r="A13" s="15" t="s">
        <v>13</v>
      </c>
      <c r="B13" s="16" t="s">
        <v>14</v>
      </c>
      <c r="C13" s="15" t="s">
        <v>15</v>
      </c>
      <c r="D13" s="15">
        <v>73222.259350000022</v>
      </c>
      <c r="E13" s="17">
        <f>G13</f>
        <v>17891.278000000002</v>
      </c>
      <c r="F13" s="18">
        <f>G13/D13*100</f>
        <v>24.434206426873931</v>
      </c>
      <c r="G13" s="19">
        <f>H13+I13</f>
        <v>17891.278000000002</v>
      </c>
      <c r="H13" s="19">
        <f>[1]декабрь18!E6+[1]ноябрь18!E6+'[1]октябрь 18'!E6</f>
        <v>4747.375</v>
      </c>
      <c r="I13" s="19">
        <f>[1]декабрь18!F6+[1]ноябрь18!F6+'[1]октябрь 18'!F6</f>
        <v>13143.903000000002</v>
      </c>
      <c r="L13" s="21"/>
      <c r="M13" s="21"/>
    </row>
    <row r="14" spans="1:95" x14ac:dyDescent="0.2">
      <c r="A14" s="89">
        <v>1</v>
      </c>
      <c r="B14" s="16" t="s">
        <v>16</v>
      </c>
      <c r="C14" s="13" t="s">
        <v>17</v>
      </c>
      <c r="D14" s="13">
        <v>6</v>
      </c>
      <c r="E14" s="22">
        <f t="shared" ref="E14:E77" si="0">G14</f>
        <v>7</v>
      </c>
      <c r="F14" s="23">
        <f t="shared" ref="F14:F77" si="1">G14/D14*100</f>
        <v>116.66666666666667</v>
      </c>
      <c r="G14" s="24">
        <f t="shared" ref="G14:G77" si="2">H14+I14</f>
        <v>7</v>
      </c>
      <c r="H14" s="24">
        <f>[1]декабрь18!E7+[1]ноябрь18!E7+'[1]октябрь 18'!E7</f>
        <v>2</v>
      </c>
      <c r="I14" s="24">
        <v>5</v>
      </c>
      <c r="K14" s="20"/>
      <c r="L14" s="21"/>
      <c r="M14" s="21"/>
    </row>
    <row r="15" spans="1:95" x14ac:dyDescent="0.2">
      <c r="A15" s="89"/>
      <c r="B15" s="16"/>
      <c r="C15" s="13" t="s">
        <v>18</v>
      </c>
      <c r="D15" s="13">
        <v>2.7199999999999998</v>
      </c>
      <c r="E15" s="22">
        <f t="shared" si="0"/>
        <v>1.4890000000000001</v>
      </c>
      <c r="F15" s="23">
        <f t="shared" si="1"/>
        <v>54.742647058823536</v>
      </c>
      <c r="G15" s="24">
        <f t="shared" si="2"/>
        <v>1.4890000000000001</v>
      </c>
      <c r="H15" s="24">
        <f>[1]декабрь18!E8+[1]ноябрь18!E8+'[1]октябрь 18'!E8</f>
        <v>0.18799999999999997</v>
      </c>
      <c r="I15" s="24">
        <f>[1]декабрь18!F8+[1]ноябрь18!F8+'[1]октябрь 18'!F8</f>
        <v>1.3010000000000002</v>
      </c>
      <c r="K15" s="20"/>
      <c r="L15" s="21"/>
      <c r="M15" s="21"/>
    </row>
    <row r="16" spans="1:95" x14ac:dyDescent="0.2">
      <c r="A16" s="89"/>
      <c r="B16" s="25" t="s">
        <v>19</v>
      </c>
      <c r="C16" s="13" t="s">
        <v>15</v>
      </c>
      <c r="D16" s="13">
        <v>2357.7069999999999</v>
      </c>
      <c r="E16" s="22">
        <f t="shared" si="0"/>
        <v>1002.509</v>
      </c>
      <c r="F16" s="23">
        <f t="shared" si="1"/>
        <v>42.520508273504724</v>
      </c>
      <c r="G16" s="24">
        <f t="shared" si="2"/>
        <v>1002.509</v>
      </c>
      <c r="H16" s="24">
        <f>[1]декабрь18!E9+[1]ноябрь18!E9+'[1]октябрь 18'!E9</f>
        <v>133.49299999999999</v>
      </c>
      <c r="I16" s="24">
        <f>[1]декабрь18!F9+[1]ноябрь18!F9+'[1]октябрь 18'!F9</f>
        <v>869.01599999999996</v>
      </c>
      <c r="K16" s="21"/>
      <c r="L16" s="21"/>
      <c r="M16" s="21"/>
    </row>
    <row r="17" spans="1:17" x14ac:dyDescent="0.2">
      <c r="A17" s="89" t="s">
        <v>20</v>
      </c>
      <c r="B17" s="86" t="s">
        <v>21</v>
      </c>
      <c r="C17" s="13" t="s">
        <v>18</v>
      </c>
      <c r="D17" s="13">
        <v>0</v>
      </c>
      <c r="E17" s="22">
        <f t="shared" si="0"/>
        <v>0.23400000000000004</v>
      </c>
      <c r="F17" s="23"/>
      <c r="G17" s="24">
        <f t="shared" si="2"/>
        <v>0.23400000000000004</v>
      </c>
      <c r="H17" s="24">
        <f>[1]декабрь18!E10+[1]ноябрь18!E10+'[1]октябрь 18'!E10</f>
        <v>0</v>
      </c>
      <c r="I17" s="24">
        <f>[1]декабрь18!F10+[1]ноябрь18!F10+'[1]октябрь 18'!F10</f>
        <v>0.23400000000000004</v>
      </c>
      <c r="K17" s="20"/>
      <c r="L17" s="21"/>
      <c r="M17" s="21"/>
    </row>
    <row r="18" spans="1:17" x14ac:dyDescent="0.2">
      <c r="A18" s="89"/>
      <c r="B18" s="86"/>
      <c r="C18" s="13" t="s">
        <v>15</v>
      </c>
      <c r="D18" s="13">
        <v>0</v>
      </c>
      <c r="E18" s="22">
        <f t="shared" si="0"/>
        <v>148.99599999999998</v>
      </c>
      <c r="F18" s="23"/>
      <c r="G18" s="24">
        <f t="shared" si="2"/>
        <v>148.99599999999998</v>
      </c>
      <c r="H18" s="24">
        <f>[1]декабрь18!E11+[1]ноябрь18!E11+'[1]октябрь 18'!E11</f>
        <v>0</v>
      </c>
      <c r="I18" s="24">
        <f>[1]декабрь18!F11+[1]ноябрь18!F11+'[1]октябрь 18'!F11</f>
        <v>148.99599999999998</v>
      </c>
      <c r="K18" s="20"/>
      <c r="L18" s="21"/>
      <c r="M18" s="21"/>
    </row>
    <row r="19" spans="1:17" x14ac:dyDescent="0.2">
      <c r="A19" s="89" t="s">
        <v>22</v>
      </c>
      <c r="B19" s="86" t="s">
        <v>23</v>
      </c>
      <c r="C19" s="13" t="s">
        <v>18</v>
      </c>
      <c r="D19" s="13">
        <v>2.7199999999999998</v>
      </c>
      <c r="E19" s="22">
        <f t="shared" si="0"/>
        <v>1.2550000000000001</v>
      </c>
      <c r="F19" s="23">
        <f t="shared" si="1"/>
        <v>46.139705882352949</v>
      </c>
      <c r="G19" s="24">
        <f t="shared" si="2"/>
        <v>1.2550000000000001</v>
      </c>
      <c r="H19" s="24">
        <f>[1]декабрь18!E12+[1]ноябрь18!E12+'[1]октябрь 18'!E12</f>
        <v>0.18799999999999997</v>
      </c>
      <c r="I19" s="24">
        <f>[1]декабрь18!F12+[1]ноябрь18!F12+'[1]октябрь 18'!F12</f>
        <v>1.0670000000000002</v>
      </c>
      <c r="K19" s="20"/>
      <c r="L19" s="21"/>
      <c r="M19" s="21"/>
    </row>
    <row r="20" spans="1:17" x14ac:dyDescent="0.2">
      <c r="A20" s="89"/>
      <c r="B20" s="86"/>
      <c r="C20" s="13" t="s">
        <v>15</v>
      </c>
      <c r="D20" s="13">
        <v>2357.7069999999999</v>
      </c>
      <c r="E20" s="22">
        <f t="shared" si="0"/>
        <v>853.51299999999992</v>
      </c>
      <c r="F20" s="23">
        <f t="shared" si="1"/>
        <v>36.200978323430348</v>
      </c>
      <c r="G20" s="24">
        <f t="shared" si="2"/>
        <v>853.51299999999992</v>
      </c>
      <c r="H20" s="24">
        <f>[1]декабрь18!E13+[1]ноябрь18!E13+'[1]октябрь 18'!E13</f>
        <v>133.49299999999999</v>
      </c>
      <c r="I20" s="24">
        <f>[1]декабрь18!F13+[1]ноябрь18!F13+'[1]октябрь 18'!F13</f>
        <v>720.02</v>
      </c>
      <c r="K20" s="20"/>
      <c r="L20" s="21"/>
      <c r="M20" s="21"/>
      <c r="O20" s="26"/>
    </row>
    <row r="21" spans="1:17" x14ac:dyDescent="0.2">
      <c r="A21" s="27" t="s">
        <v>24</v>
      </c>
      <c r="B21" s="25" t="s">
        <v>25</v>
      </c>
      <c r="C21" s="13" t="s">
        <v>15</v>
      </c>
      <c r="D21" s="13"/>
      <c r="E21" s="22">
        <f t="shared" si="0"/>
        <v>0</v>
      </c>
      <c r="F21" s="23"/>
      <c r="G21" s="24">
        <f t="shared" si="2"/>
        <v>0</v>
      </c>
      <c r="H21" s="24">
        <f>[1]декабрь18!E14+[1]ноябрь18!E14+'[1]октябрь 18'!E14</f>
        <v>0</v>
      </c>
      <c r="I21" s="24">
        <f>[1]декабрь18!F14+[1]ноябрь18!F14+'[1]октябрь 18'!F14</f>
        <v>0</v>
      </c>
      <c r="K21" s="20"/>
      <c r="L21" s="21"/>
      <c r="M21" s="21"/>
    </row>
    <row r="22" spans="1:17" x14ac:dyDescent="0.2">
      <c r="A22" s="89" t="s">
        <v>26</v>
      </c>
      <c r="B22" s="95" t="s">
        <v>27</v>
      </c>
      <c r="C22" s="13" t="s">
        <v>17</v>
      </c>
      <c r="D22" s="13">
        <v>72</v>
      </c>
      <c r="E22" s="22">
        <f t="shared" si="0"/>
        <v>18</v>
      </c>
      <c r="F22" s="23">
        <f t="shared" si="1"/>
        <v>25</v>
      </c>
      <c r="G22" s="24">
        <f t="shared" si="2"/>
        <v>18</v>
      </c>
      <c r="H22" s="24">
        <v>1</v>
      </c>
      <c r="I22" s="24">
        <v>17</v>
      </c>
      <c r="K22" s="103"/>
      <c r="L22" s="104"/>
      <c r="M22" s="104"/>
    </row>
    <row r="23" spans="1:17" x14ac:dyDescent="0.2">
      <c r="A23" s="89"/>
      <c r="B23" s="95"/>
      <c r="C23" s="13" t="s">
        <v>15</v>
      </c>
      <c r="D23" s="13">
        <v>20680</v>
      </c>
      <c r="E23" s="22">
        <f t="shared" si="0"/>
        <v>8937.4490000000005</v>
      </c>
      <c r="F23" s="23">
        <f t="shared" si="1"/>
        <v>43.217838491295943</v>
      </c>
      <c r="G23" s="24">
        <f t="shared" si="2"/>
        <v>8937.4490000000005</v>
      </c>
      <c r="H23" s="24">
        <v>3810.24</v>
      </c>
      <c r="I23" s="24">
        <v>5127.2089999999998</v>
      </c>
      <c r="K23" s="103"/>
      <c r="L23" s="104"/>
      <c r="M23" s="104"/>
      <c r="O23" s="26"/>
      <c r="P23" s="26"/>
      <c r="Q23" s="26"/>
    </row>
    <row r="24" spans="1:17" x14ac:dyDescent="0.2">
      <c r="A24" s="89" t="s">
        <v>28</v>
      </c>
      <c r="B24" s="86" t="s">
        <v>29</v>
      </c>
      <c r="C24" s="13" t="s">
        <v>30</v>
      </c>
      <c r="D24" s="13">
        <v>814.8</v>
      </c>
      <c r="E24" s="22">
        <f t="shared" si="0"/>
        <v>491.5</v>
      </c>
      <c r="F24" s="23">
        <f t="shared" si="1"/>
        <v>60.321551300932754</v>
      </c>
      <c r="G24" s="24">
        <f t="shared" si="2"/>
        <v>491.5</v>
      </c>
      <c r="H24" s="24">
        <v>491.5</v>
      </c>
      <c r="I24" s="24">
        <v>0</v>
      </c>
      <c r="K24" s="103"/>
      <c r="L24" s="104"/>
      <c r="M24" s="104"/>
    </row>
    <row r="25" spans="1:17" x14ac:dyDescent="0.2">
      <c r="A25" s="89"/>
      <c r="B25" s="86"/>
      <c r="C25" s="13" t="s">
        <v>15</v>
      </c>
      <c r="D25" s="13">
        <v>9590.4670000000006</v>
      </c>
      <c r="E25" s="22">
        <f t="shared" si="0"/>
        <v>2731.3410000000008</v>
      </c>
      <c r="F25" s="23">
        <f t="shared" si="1"/>
        <v>28.479749734814796</v>
      </c>
      <c r="G25" s="24">
        <f t="shared" si="2"/>
        <v>2731.3410000000008</v>
      </c>
      <c r="H25" s="24">
        <v>2731.3410000000008</v>
      </c>
      <c r="I25" s="24">
        <v>0</v>
      </c>
      <c r="K25" s="103"/>
      <c r="L25" s="104"/>
      <c r="M25" s="104"/>
    </row>
    <row r="26" spans="1:17" x14ac:dyDescent="0.2">
      <c r="A26" s="89" t="s">
        <v>31</v>
      </c>
      <c r="B26" s="97" t="s">
        <v>32</v>
      </c>
      <c r="C26" s="13" t="s">
        <v>33</v>
      </c>
      <c r="D26" s="13">
        <v>5115</v>
      </c>
      <c r="E26" s="22">
        <f t="shared" si="0"/>
        <v>3633</v>
      </c>
      <c r="F26" s="23">
        <f t="shared" si="1"/>
        <v>71.026392961876823</v>
      </c>
      <c r="G26" s="24">
        <f t="shared" si="2"/>
        <v>3633</v>
      </c>
      <c r="H26" s="24">
        <v>829</v>
      </c>
      <c r="I26" s="24">
        <v>2804</v>
      </c>
      <c r="K26" s="103"/>
      <c r="L26" s="104"/>
      <c r="M26" s="104"/>
    </row>
    <row r="27" spans="1:17" ht="14.25" customHeight="1" x14ac:dyDescent="0.2">
      <c r="A27" s="89"/>
      <c r="B27" s="97"/>
      <c r="C27" s="13" t="s">
        <v>15</v>
      </c>
      <c r="D27" s="13">
        <v>3092.7240000000006</v>
      </c>
      <c r="E27" s="22">
        <f t="shared" si="0"/>
        <v>1190.0140000000001</v>
      </c>
      <c r="F27" s="23">
        <f t="shared" si="1"/>
        <v>38.477859647352943</v>
      </c>
      <c r="G27" s="24">
        <f t="shared" si="2"/>
        <v>1190.0140000000001</v>
      </c>
      <c r="H27" s="24">
        <v>397.83100000000002</v>
      </c>
      <c r="I27" s="24">
        <v>792.18299999999999</v>
      </c>
      <c r="K27" s="103"/>
      <c r="L27" s="104"/>
      <c r="M27" s="104"/>
    </row>
    <row r="28" spans="1:17" x14ac:dyDescent="0.2">
      <c r="A28" s="89" t="s">
        <v>34</v>
      </c>
      <c r="B28" s="97" t="s">
        <v>35</v>
      </c>
      <c r="C28" s="13" t="s">
        <v>33</v>
      </c>
      <c r="D28" s="13">
        <v>0</v>
      </c>
      <c r="E28" s="22">
        <f t="shared" si="0"/>
        <v>0</v>
      </c>
      <c r="F28" s="23"/>
      <c r="G28" s="24">
        <f t="shared" si="2"/>
        <v>0</v>
      </c>
      <c r="H28" s="24">
        <v>0</v>
      </c>
      <c r="I28" s="24">
        <v>0</v>
      </c>
      <c r="K28" s="103"/>
      <c r="L28" s="104"/>
      <c r="M28" s="104"/>
    </row>
    <row r="29" spans="1:17" x14ac:dyDescent="0.2">
      <c r="A29" s="89"/>
      <c r="B29" s="97"/>
      <c r="C29" s="13" t="s">
        <v>15</v>
      </c>
      <c r="D29" s="13">
        <v>0</v>
      </c>
      <c r="E29" s="22">
        <f t="shared" si="0"/>
        <v>0</v>
      </c>
      <c r="F29" s="23"/>
      <c r="G29" s="24">
        <f t="shared" si="2"/>
        <v>0</v>
      </c>
      <c r="H29" s="24">
        <v>0</v>
      </c>
      <c r="I29" s="24">
        <v>0</v>
      </c>
      <c r="K29" s="103"/>
      <c r="L29" s="104"/>
      <c r="M29" s="104"/>
    </row>
    <row r="30" spans="1:17" x14ac:dyDescent="0.2">
      <c r="A30" s="89" t="s">
        <v>36</v>
      </c>
      <c r="B30" s="86" t="s">
        <v>37</v>
      </c>
      <c r="C30" s="13" t="s">
        <v>38</v>
      </c>
      <c r="D30" s="13">
        <v>4</v>
      </c>
      <c r="E30" s="22">
        <f t="shared" si="0"/>
        <v>0</v>
      </c>
      <c r="F30" s="23">
        <f t="shared" si="1"/>
        <v>0</v>
      </c>
      <c r="G30" s="24">
        <f t="shared" si="2"/>
        <v>0</v>
      </c>
      <c r="H30" s="24">
        <v>0</v>
      </c>
      <c r="I30" s="24">
        <v>0</v>
      </c>
      <c r="K30" s="103"/>
      <c r="L30" s="104"/>
      <c r="M30" s="104"/>
    </row>
    <row r="31" spans="1:17" x14ac:dyDescent="0.2">
      <c r="A31" s="89"/>
      <c r="B31" s="86"/>
      <c r="C31" s="13" t="s">
        <v>15</v>
      </c>
      <c r="D31" s="13">
        <v>26.372</v>
      </c>
      <c r="E31" s="22">
        <f t="shared" si="0"/>
        <v>0</v>
      </c>
      <c r="F31" s="23">
        <f t="shared" si="1"/>
        <v>0</v>
      </c>
      <c r="G31" s="24">
        <f t="shared" si="2"/>
        <v>0</v>
      </c>
      <c r="H31" s="24">
        <v>0</v>
      </c>
      <c r="I31" s="24">
        <v>0</v>
      </c>
      <c r="K31" s="103"/>
      <c r="L31" s="104"/>
      <c r="M31" s="104"/>
    </row>
    <row r="32" spans="1:17" x14ac:dyDescent="0.2">
      <c r="A32" s="27" t="s">
        <v>39</v>
      </c>
      <c r="B32" s="25" t="s">
        <v>40</v>
      </c>
      <c r="C32" s="13" t="s">
        <v>15</v>
      </c>
      <c r="D32" s="13">
        <v>7970.4369999999999</v>
      </c>
      <c r="E32" s="22">
        <f t="shared" si="0"/>
        <v>5016.0940000000001</v>
      </c>
      <c r="F32" s="23">
        <f t="shared" si="1"/>
        <v>62.933738764888304</v>
      </c>
      <c r="G32" s="24">
        <f t="shared" si="2"/>
        <v>5016.0940000000001</v>
      </c>
      <c r="H32" s="24">
        <v>681.06799999999987</v>
      </c>
      <c r="I32" s="24">
        <v>4335.0259999999998</v>
      </c>
      <c r="K32" s="103"/>
      <c r="L32" s="104"/>
      <c r="M32" s="104"/>
    </row>
    <row r="33" spans="1:13" x14ac:dyDescent="0.2">
      <c r="A33" s="98" t="s">
        <v>41</v>
      </c>
      <c r="B33" s="99" t="s">
        <v>42</v>
      </c>
      <c r="C33" s="28" t="s">
        <v>17</v>
      </c>
      <c r="D33" s="28">
        <v>114</v>
      </c>
      <c r="E33" s="22">
        <f t="shared" si="0"/>
        <v>18</v>
      </c>
      <c r="F33" s="23">
        <f t="shared" si="1"/>
        <v>15.789473684210526</v>
      </c>
      <c r="G33" s="24">
        <f t="shared" si="2"/>
        <v>18</v>
      </c>
      <c r="H33" s="24">
        <v>8</v>
      </c>
      <c r="I33" s="24">
        <v>10</v>
      </c>
      <c r="K33" s="105"/>
      <c r="L33" s="105"/>
      <c r="M33" s="105"/>
    </row>
    <row r="34" spans="1:13" x14ac:dyDescent="0.2">
      <c r="A34" s="89"/>
      <c r="B34" s="100"/>
      <c r="C34" s="13" t="s">
        <v>15</v>
      </c>
      <c r="D34" s="13">
        <v>22416.055350000002</v>
      </c>
      <c r="E34" s="22">
        <f t="shared" si="0"/>
        <v>7717.0370000000003</v>
      </c>
      <c r="F34" s="23">
        <f t="shared" si="1"/>
        <v>34.426382695383559</v>
      </c>
      <c r="G34" s="24">
        <f t="shared" si="2"/>
        <v>7717.0370000000003</v>
      </c>
      <c r="H34" s="24">
        <v>339.017</v>
      </c>
      <c r="I34" s="24">
        <v>7378.02</v>
      </c>
      <c r="K34" s="105"/>
      <c r="L34" s="105"/>
      <c r="M34" s="105"/>
    </row>
    <row r="35" spans="1:13" x14ac:dyDescent="0.2">
      <c r="A35" s="89" t="s">
        <v>43</v>
      </c>
      <c r="B35" s="86" t="s">
        <v>44</v>
      </c>
      <c r="C35" s="13" t="s">
        <v>18</v>
      </c>
      <c r="D35" s="13">
        <v>18.629999999999995</v>
      </c>
      <c r="E35" s="22">
        <f t="shared" si="0"/>
        <v>5.2854999999999999</v>
      </c>
      <c r="F35" s="23">
        <f t="shared" si="1"/>
        <v>28.370907139023089</v>
      </c>
      <c r="G35" s="24">
        <f t="shared" si="2"/>
        <v>5.2854999999999999</v>
      </c>
      <c r="H35" s="24">
        <v>0.157</v>
      </c>
      <c r="I35" s="24">
        <v>5.1284999999999998</v>
      </c>
      <c r="K35" s="103"/>
      <c r="L35" s="104"/>
      <c r="M35" s="104"/>
    </row>
    <row r="36" spans="1:13" x14ac:dyDescent="0.2">
      <c r="A36" s="89"/>
      <c r="B36" s="86"/>
      <c r="C36" s="13" t="s">
        <v>15</v>
      </c>
      <c r="D36" s="13">
        <v>17575.24235</v>
      </c>
      <c r="E36" s="22">
        <f t="shared" si="0"/>
        <v>7485.59</v>
      </c>
      <c r="F36" s="23">
        <f t="shared" si="1"/>
        <v>42.591674418646072</v>
      </c>
      <c r="G36" s="24">
        <f t="shared" si="2"/>
        <v>7485.59</v>
      </c>
      <c r="H36" s="24">
        <v>201.59099999999998</v>
      </c>
      <c r="I36" s="24">
        <v>7283.9989999999998</v>
      </c>
      <c r="K36" s="20"/>
      <c r="L36" s="21"/>
      <c r="M36" s="21"/>
    </row>
    <row r="37" spans="1:13" x14ac:dyDescent="0.2">
      <c r="A37" s="89" t="s">
        <v>45</v>
      </c>
      <c r="B37" s="97" t="s">
        <v>46</v>
      </c>
      <c r="C37" s="13" t="s">
        <v>18</v>
      </c>
      <c r="D37" s="13">
        <v>0.90600000000000003</v>
      </c>
      <c r="E37" s="22">
        <f t="shared" si="0"/>
        <v>6.1000000000000006E-2</v>
      </c>
      <c r="F37" s="23">
        <f t="shared" si="1"/>
        <v>6.7328918322295817</v>
      </c>
      <c r="G37" s="24">
        <f t="shared" si="2"/>
        <v>6.1000000000000006E-2</v>
      </c>
      <c r="H37" s="24">
        <v>6.1000000000000006E-2</v>
      </c>
      <c r="I37" s="24">
        <v>0</v>
      </c>
      <c r="K37" s="20"/>
      <c r="L37" s="21"/>
      <c r="M37" s="21"/>
    </row>
    <row r="38" spans="1:13" x14ac:dyDescent="0.2">
      <c r="A38" s="89"/>
      <c r="B38" s="97"/>
      <c r="C38" s="13" t="s">
        <v>15</v>
      </c>
      <c r="D38" s="13">
        <v>4075.502</v>
      </c>
      <c r="E38" s="22">
        <f t="shared" si="0"/>
        <v>137.42599999999999</v>
      </c>
      <c r="F38" s="23">
        <f t="shared" si="1"/>
        <v>3.3720017803941698</v>
      </c>
      <c r="G38" s="24">
        <f t="shared" si="2"/>
        <v>137.42599999999999</v>
      </c>
      <c r="H38" s="24">
        <v>137.42599999999999</v>
      </c>
      <c r="I38" s="24">
        <v>0</v>
      </c>
      <c r="K38" s="20"/>
      <c r="L38" s="21"/>
      <c r="M38" s="21"/>
    </row>
    <row r="39" spans="1:13" x14ac:dyDescent="0.2">
      <c r="A39" s="89" t="s">
        <v>47</v>
      </c>
      <c r="B39" s="86" t="s">
        <v>48</v>
      </c>
      <c r="C39" s="13" t="s">
        <v>49</v>
      </c>
      <c r="D39" s="13">
        <v>1.45</v>
      </c>
      <c r="E39" s="22">
        <f t="shared" si="0"/>
        <v>0.186</v>
      </c>
      <c r="F39" s="23">
        <f t="shared" si="1"/>
        <v>12.827586206896552</v>
      </c>
      <c r="G39" s="24">
        <f t="shared" si="2"/>
        <v>0.186</v>
      </c>
      <c r="H39" s="24">
        <v>0</v>
      </c>
      <c r="I39" s="24">
        <v>0.186</v>
      </c>
      <c r="K39" s="20"/>
      <c r="L39" s="21"/>
      <c r="M39" s="21"/>
    </row>
    <row r="40" spans="1:13" x14ac:dyDescent="0.2">
      <c r="A40" s="89"/>
      <c r="B40" s="86"/>
      <c r="C40" s="13" t="s">
        <v>15</v>
      </c>
      <c r="D40" s="13">
        <v>765.31100000000004</v>
      </c>
      <c r="E40" s="22">
        <f t="shared" si="0"/>
        <v>94.021000000000001</v>
      </c>
      <c r="F40" s="23">
        <f t="shared" si="1"/>
        <v>12.285332368148373</v>
      </c>
      <c r="G40" s="24">
        <f t="shared" si="2"/>
        <v>94.021000000000001</v>
      </c>
      <c r="H40" s="24">
        <v>0</v>
      </c>
      <c r="I40" s="24">
        <v>94.021000000000001</v>
      </c>
      <c r="K40" s="20"/>
      <c r="L40" s="21"/>
      <c r="M40" s="21"/>
    </row>
    <row r="41" spans="1:13" x14ac:dyDescent="0.2">
      <c r="A41" s="89" t="s">
        <v>50</v>
      </c>
      <c r="B41" s="97" t="s">
        <v>51</v>
      </c>
      <c r="C41" s="13" t="s">
        <v>38</v>
      </c>
      <c r="D41" s="13">
        <v>0</v>
      </c>
      <c r="E41" s="22">
        <f t="shared" si="0"/>
        <v>0</v>
      </c>
      <c r="F41" s="23"/>
      <c r="G41" s="24">
        <f t="shared" si="2"/>
        <v>0</v>
      </c>
      <c r="H41" s="24">
        <v>0</v>
      </c>
      <c r="I41" s="24">
        <v>0</v>
      </c>
      <c r="K41" s="20"/>
      <c r="L41" s="21"/>
      <c r="M41" s="21"/>
    </row>
    <row r="42" spans="1:13" x14ac:dyDescent="0.2">
      <c r="A42" s="89"/>
      <c r="B42" s="97"/>
      <c r="C42" s="13" t="s">
        <v>15</v>
      </c>
      <c r="D42" s="13">
        <v>0</v>
      </c>
      <c r="E42" s="22">
        <f t="shared" si="0"/>
        <v>0</v>
      </c>
      <c r="F42" s="23"/>
      <c r="G42" s="24">
        <f t="shared" si="2"/>
        <v>0</v>
      </c>
      <c r="H42" s="24">
        <v>0</v>
      </c>
      <c r="I42" s="24">
        <v>0</v>
      </c>
      <c r="K42" s="20"/>
      <c r="L42" s="21"/>
      <c r="M42" s="21"/>
    </row>
    <row r="43" spans="1:13" x14ac:dyDescent="0.2">
      <c r="A43" s="89" t="s">
        <v>52</v>
      </c>
      <c r="B43" s="95" t="s">
        <v>53</v>
      </c>
      <c r="C43" s="13" t="s">
        <v>18</v>
      </c>
      <c r="D43" s="13">
        <v>38.217999999999968</v>
      </c>
      <c r="E43" s="22">
        <f t="shared" si="0"/>
        <v>0</v>
      </c>
      <c r="F43" s="23">
        <f t="shared" si="1"/>
        <v>0</v>
      </c>
      <c r="G43" s="24">
        <f t="shared" si="2"/>
        <v>0</v>
      </c>
      <c r="H43" s="24">
        <f>[1]декабрь18!E36+[1]ноябрь18!E36+'[1]октябрь 18'!E36</f>
        <v>0</v>
      </c>
      <c r="I43" s="24">
        <f>[1]декабрь18!F36+[1]ноябрь18!F36+'[1]октябрь 18'!F36</f>
        <v>0</v>
      </c>
      <c r="K43" s="20"/>
      <c r="L43" s="21"/>
      <c r="M43" s="21"/>
    </row>
    <row r="44" spans="1:13" x14ac:dyDescent="0.2">
      <c r="A44" s="89"/>
      <c r="B44" s="95"/>
      <c r="C44" s="13" t="s">
        <v>54</v>
      </c>
      <c r="D44" s="13">
        <v>64</v>
      </c>
      <c r="E44" s="22">
        <f t="shared" si="0"/>
        <v>0</v>
      </c>
      <c r="F44" s="23">
        <f t="shared" si="1"/>
        <v>0</v>
      </c>
      <c r="G44" s="24">
        <f t="shared" si="2"/>
        <v>0</v>
      </c>
      <c r="H44" s="24">
        <f>[1]декабрь18!E37+[1]ноябрь18!E37+'[1]октябрь 18'!E37</f>
        <v>0</v>
      </c>
      <c r="I44" s="24">
        <f>[1]декабрь18!F37+[1]ноябрь18!F37+'[1]октябрь 18'!F37</f>
        <v>0</v>
      </c>
      <c r="K44" s="20"/>
      <c r="L44" s="21"/>
      <c r="M44" s="21"/>
    </row>
    <row r="45" spans="1:13" x14ac:dyDescent="0.2">
      <c r="A45" s="89"/>
      <c r="B45" s="95"/>
      <c r="C45" s="13" t="s">
        <v>15</v>
      </c>
      <c r="D45" s="13">
        <v>15070.254999999997</v>
      </c>
      <c r="E45" s="22">
        <f t="shared" si="0"/>
        <v>0</v>
      </c>
      <c r="F45" s="23">
        <f t="shared" si="1"/>
        <v>0</v>
      </c>
      <c r="G45" s="24">
        <f t="shared" si="2"/>
        <v>0</v>
      </c>
      <c r="H45" s="24">
        <f>[1]декабрь18!E38+[1]ноябрь18!E38+'[1]октябрь 18'!E38</f>
        <v>0</v>
      </c>
      <c r="I45" s="24">
        <f>[1]декабрь18!F38+[1]ноябрь18!F38+'[1]октябрь 18'!F38</f>
        <v>0</v>
      </c>
      <c r="K45" s="20"/>
      <c r="L45" s="21"/>
      <c r="M45" s="21"/>
    </row>
    <row r="46" spans="1:13" x14ac:dyDescent="0.2">
      <c r="A46" s="89" t="s">
        <v>55</v>
      </c>
      <c r="B46" s="97" t="s">
        <v>56</v>
      </c>
      <c r="C46" s="13" t="s">
        <v>18</v>
      </c>
      <c r="D46" s="13">
        <v>0.13</v>
      </c>
      <c r="E46" s="22">
        <f t="shared" si="0"/>
        <v>0</v>
      </c>
      <c r="F46" s="23">
        <f t="shared" si="1"/>
        <v>0</v>
      </c>
      <c r="G46" s="24">
        <f t="shared" si="2"/>
        <v>0</v>
      </c>
      <c r="H46" s="24">
        <f>[1]декабрь18!E39+[1]ноябрь18!E39+'[1]октябрь 18'!E39</f>
        <v>0</v>
      </c>
      <c r="I46" s="24">
        <f>[1]декабрь18!F39+[1]ноябрь18!F39+'[1]октябрь 18'!F39</f>
        <v>0</v>
      </c>
      <c r="K46" s="20"/>
      <c r="L46" s="21"/>
      <c r="M46" s="21"/>
    </row>
    <row r="47" spans="1:13" x14ac:dyDescent="0.2">
      <c r="A47" s="89"/>
      <c r="B47" s="97"/>
      <c r="C47" s="13" t="s">
        <v>15</v>
      </c>
      <c r="D47" s="13">
        <v>49.972000000000001</v>
      </c>
      <c r="E47" s="22">
        <f t="shared" si="0"/>
        <v>0</v>
      </c>
      <c r="F47" s="23">
        <f t="shared" si="1"/>
        <v>0</v>
      </c>
      <c r="G47" s="24">
        <f t="shared" si="2"/>
        <v>0</v>
      </c>
      <c r="H47" s="24">
        <f>[1]декабрь18!E40+[1]ноябрь18!E40+'[1]октябрь 18'!E40</f>
        <v>0</v>
      </c>
      <c r="I47" s="24">
        <f>[1]декабрь18!F40+[1]ноябрь18!F40+'[1]октябрь 18'!F40</f>
        <v>0</v>
      </c>
      <c r="K47" s="20"/>
      <c r="L47" s="21"/>
      <c r="M47" s="21"/>
    </row>
    <row r="48" spans="1:13" ht="15.75" customHeight="1" x14ac:dyDescent="0.2">
      <c r="A48" s="89" t="s">
        <v>57</v>
      </c>
      <c r="B48" s="97" t="s">
        <v>58</v>
      </c>
      <c r="C48" s="13" t="s">
        <v>18</v>
      </c>
      <c r="D48" s="13">
        <v>1.1459999999999999</v>
      </c>
      <c r="E48" s="22">
        <f t="shared" si="0"/>
        <v>0.16690000000000005</v>
      </c>
      <c r="F48" s="23">
        <f t="shared" si="1"/>
        <v>14.563699825479937</v>
      </c>
      <c r="G48" s="24">
        <f t="shared" si="2"/>
        <v>0.16690000000000005</v>
      </c>
      <c r="H48" s="24">
        <f>[1]декабрь18!E41+[1]ноябрь18!E41+'[1]октябрь 18'!E41</f>
        <v>0.16690000000000005</v>
      </c>
      <c r="I48" s="24">
        <f>[1]декабрь18!F41+[1]ноябрь18!F41+'[1]октябрь 18'!F41</f>
        <v>0</v>
      </c>
      <c r="K48" s="20"/>
      <c r="L48" s="21"/>
      <c r="M48" s="21"/>
    </row>
    <row r="49" spans="1:13" ht="17.25" customHeight="1" x14ac:dyDescent="0.2">
      <c r="A49" s="89"/>
      <c r="B49" s="97"/>
      <c r="C49" s="13" t="s">
        <v>15</v>
      </c>
      <c r="D49" s="13">
        <v>975.53300000000002</v>
      </c>
      <c r="E49" s="22">
        <f t="shared" si="0"/>
        <v>127.246</v>
      </c>
      <c r="F49" s="23">
        <f t="shared" si="1"/>
        <v>13.043741216340196</v>
      </c>
      <c r="G49" s="24">
        <f t="shared" si="2"/>
        <v>127.246</v>
      </c>
      <c r="H49" s="24">
        <f>[1]декабрь18!E42+[1]ноябрь18!E42+'[1]октябрь 18'!E42</f>
        <v>127.246</v>
      </c>
      <c r="I49" s="24">
        <f>[1]декабрь18!F42+[1]ноябрь18!F42+'[1]октябрь 18'!F42</f>
        <v>0</v>
      </c>
      <c r="K49" s="20"/>
      <c r="L49" s="21"/>
      <c r="M49" s="21"/>
    </row>
    <row r="50" spans="1:13" x14ac:dyDescent="0.2">
      <c r="A50" s="89" t="s">
        <v>59</v>
      </c>
      <c r="B50" s="86" t="s">
        <v>60</v>
      </c>
      <c r="C50" s="13" t="s">
        <v>38</v>
      </c>
      <c r="D50" s="13">
        <v>228</v>
      </c>
      <c r="E50" s="22">
        <f t="shared" si="0"/>
        <v>51</v>
      </c>
      <c r="F50" s="23">
        <f t="shared" si="1"/>
        <v>22.368421052631579</v>
      </c>
      <c r="G50" s="24">
        <f t="shared" si="2"/>
        <v>51</v>
      </c>
      <c r="H50" s="24">
        <f>[1]декабрь18!E43+[1]ноябрь18!E43+'[1]октябрь 18'!E43</f>
        <v>51</v>
      </c>
      <c r="I50" s="24">
        <f>[1]декабрь18!F43+[1]ноябрь18!F43+'[1]октябрь 18'!F43</f>
        <v>0</v>
      </c>
      <c r="K50" s="20"/>
      <c r="L50" s="21"/>
      <c r="M50" s="21"/>
    </row>
    <row r="51" spans="1:13" x14ac:dyDescent="0.2">
      <c r="A51" s="89"/>
      <c r="B51" s="86"/>
      <c r="C51" s="13" t="s">
        <v>15</v>
      </c>
      <c r="D51" s="13">
        <v>103.777</v>
      </c>
      <c r="E51" s="22">
        <f t="shared" si="0"/>
        <v>46.329000000000001</v>
      </c>
      <c r="F51" s="23">
        <f t="shared" si="1"/>
        <v>44.642839935631208</v>
      </c>
      <c r="G51" s="24">
        <f t="shared" si="2"/>
        <v>46.329000000000001</v>
      </c>
      <c r="H51" s="24">
        <f>[1]декабрь18!E44+[1]ноябрь18!E44+'[1]октябрь 18'!E44</f>
        <v>46.329000000000001</v>
      </c>
      <c r="I51" s="24">
        <f>[1]декабрь18!F44+[1]ноябрь18!F44+'[1]октябрь 18'!F44</f>
        <v>0</v>
      </c>
      <c r="K51" s="20"/>
      <c r="L51" s="21"/>
      <c r="M51" s="21"/>
    </row>
    <row r="52" spans="1:13" x14ac:dyDescent="0.2">
      <c r="A52" s="89" t="s">
        <v>61</v>
      </c>
      <c r="B52" s="86" t="s">
        <v>62</v>
      </c>
      <c r="C52" s="13" t="s">
        <v>38</v>
      </c>
      <c r="D52" s="13">
        <v>0</v>
      </c>
      <c r="E52" s="22">
        <f t="shared" si="0"/>
        <v>0</v>
      </c>
      <c r="F52" s="23"/>
      <c r="G52" s="24">
        <f t="shared" si="2"/>
        <v>0</v>
      </c>
      <c r="H52" s="24">
        <f>[1]декабрь18!E45+[1]ноябрь18!E45+'[1]октябрь 18'!E45</f>
        <v>0</v>
      </c>
      <c r="I52" s="24">
        <f>[1]декабрь18!F45+[1]ноябрь18!F45+'[1]октябрь 18'!F45</f>
        <v>0</v>
      </c>
      <c r="K52" s="20"/>
      <c r="L52" s="21"/>
      <c r="M52" s="21"/>
    </row>
    <row r="53" spans="1:13" x14ac:dyDescent="0.2">
      <c r="A53" s="89"/>
      <c r="B53" s="86"/>
      <c r="C53" s="13" t="s">
        <v>15</v>
      </c>
      <c r="D53" s="13">
        <v>0</v>
      </c>
      <c r="E53" s="22">
        <f t="shared" si="0"/>
        <v>0</v>
      </c>
      <c r="F53" s="23"/>
      <c r="G53" s="24">
        <f t="shared" si="2"/>
        <v>0</v>
      </c>
      <c r="H53" s="24">
        <f>[1]декабрь18!E46+[1]ноябрь18!E46+'[1]октябрь 18'!E46</f>
        <v>0</v>
      </c>
      <c r="I53" s="24">
        <f>[1]декабрь18!F46+[1]ноябрь18!F46+'[1]октябрь 18'!F46</f>
        <v>0</v>
      </c>
      <c r="K53" s="20"/>
      <c r="L53" s="21"/>
      <c r="M53" s="21"/>
    </row>
    <row r="54" spans="1:13" x14ac:dyDescent="0.2">
      <c r="A54" s="89" t="s">
        <v>63</v>
      </c>
      <c r="B54" s="86" t="s">
        <v>64</v>
      </c>
      <c r="C54" s="13" t="s">
        <v>49</v>
      </c>
      <c r="D54" s="13">
        <v>0.48899999999999999</v>
      </c>
      <c r="E54" s="22">
        <f t="shared" si="0"/>
        <v>0</v>
      </c>
      <c r="F54" s="23">
        <f t="shared" si="1"/>
        <v>0</v>
      </c>
      <c r="G54" s="24">
        <f t="shared" si="2"/>
        <v>0</v>
      </c>
      <c r="H54" s="24">
        <f>[1]декабрь18!E47+[1]ноябрь18!E47+'[1]октябрь 18'!E47</f>
        <v>0</v>
      </c>
      <c r="I54" s="24">
        <f>[1]декабрь18!F47+[1]ноябрь18!F47+'[1]октябрь 18'!F47</f>
        <v>0</v>
      </c>
      <c r="K54" s="20"/>
      <c r="L54" s="21"/>
      <c r="M54" s="21"/>
    </row>
    <row r="55" spans="1:13" x14ac:dyDescent="0.2">
      <c r="A55" s="89"/>
      <c r="B55" s="86"/>
      <c r="C55" s="13" t="s">
        <v>15</v>
      </c>
      <c r="D55" s="13">
        <v>1271.4000000000001</v>
      </c>
      <c r="E55" s="22">
        <f t="shared" si="0"/>
        <v>0</v>
      </c>
      <c r="F55" s="23">
        <f t="shared" si="1"/>
        <v>0</v>
      </c>
      <c r="G55" s="24">
        <f t="shared" si="2"/>
        <v>0</v>
      </c>
      <c r="H55" s="24">
        <f>[1]декабрь18!E48+[1]ноябрь18!E48+'[1]октябрь 18'!E48</f>
        <v>0</v>
      </c>
      <c r="I55" s="24">
        <f>[1]декабрь18!F48+[1]ноябрь18!F48+'[1]октябрь 18'!F48</f>
        <v>0</v>
      </c>
      <c r="K55" s="20"/>
      <c r="L55" s="21"/>
      <c r="M55" s="21"/>
    </row>
    <row r="56" spans="1:13" x14ac:dyDescent="0.2">
      <c r="A56" s="89" t="s">
        <v>65</v>
      </c>
      <c r="B56" s="97" t="s">
        <v>66</v>
      </c>
      <c r="C56" s="13" t="s">
        <v>38</v>
      </c>
      <c r="D56" s="13">
        <v>693</v>
      </c>
      <c r="E56" s="22">
        <f t="shared" si="0"/>
        <v>14</v>
      </c>
      <c r="F56" s="23">
        <f t="shared" si="1"/>
        <v>2.0202020202020203</v>
      </c>
      <c r="G56" s="24">
        <f t="shared" si="2"/>
        <v>14</v>
      </c>
      <c r="H56" s="24">
        <f>[1]декабрь18!E49+[1]ноябрь18!E49+'[1]октябрь 18'!E49</f>
        <v>14</v>
      </c>
      <c r="I56" s="24">
        <f>[1]декабрь18!F49+[1]ноябрь18!F49+'[1]октябрь 18'!F49</f>
        <v>0</v>
      </c>
      <c r="K56" s="20"/>
      <c r="L56" s="21"/>
      <c r="M56" s="21"/>
    </row>
    <row r="57" spans="1:13" x14ac:dyDescent="0.2">
      <c r="A57" s="89"/>
      <c r="B57" s="97"/>
      <c r="C57" s="13" t="s">
        <v>15</v>
      </c>
      <c r="D57" s="13">
        <v>431.78300000000002</v>
      </c>
      <c r="E57" s="22">
        <f t="shared" si="0"/>
        <v>16.068999999999999</v>
      </c>
      <c r="F57" s="23">
        <f t="shared" si="1"/>
        <v>3.7215453132707861</v>
      </c>
      <c r="G57" s="24">
        <f t="shared" si="2"/>
        <v>16.068999999999999</v>
      </c>
      <c r="H57" s="24">
        <f>[1]декабрь18!E50+[1]ноябрь18!E50+'[1]октябрь 18'!E50</f>
        <v>16.068999999999999</v>
      </c>
      <c r="I57" s="24">
        <f>[1]декабрь18!F50+[1]ноябрь18!F50+'[1]октябрь 18'!F50</f>
        <v>0</v>
      </c>
      <c r="K57" s="20"/>
      <c r="L57" s="21"/>
      <c r="M57" s="21"/>
    </row>
    <row r="58" spans="1:13" x14ac:dyDescent="0.2">
      <c r="A58" s="89" t="s">
        <v>67</v>
      </c>
      <c r="B58" s="97" t="s">
        <v>68</v>
      </c>
      <c r="C58" s="13" t="s">
        <v>38</v>
      </c>
      <c r="D58" s="13">
        <v>32</v>
      </c>
      <c r="E58" s="22">
        <f t="shared" si="0"/>
        <v>1</v>
      </c>
      <c r="F58" s="23">
        <f t="shared" si="1"/>
        <v>3.125</v>
      </c>
      <c r="G58" s="24">
        <f t="shared" si="2"/>
        <v>1</v>
      </c>
      <c r="H58" s="24">
        <f>[1]декабрь18!E51+[1]ноябрь18!E51+'[1]октябрь 18'!E51</f>
        <v>1</v>
      </c>
      <c r="I58" s="24">
        <f>[1]декабрь18!F51+[1]ноябрь18!F51+'[1]октябрь 18'!F51</f>
        <v>0</v>
      </c>
      <c r="K58" s="20"/>
      <c r="L58" s="21"/>
      <c r="M58" s="21"/>
    </row>
    <row r="59" spans="1:13" x14ac:dyDescent="0.2">
      <c r="A59" s="89"/>
      <c r="B59" s="97"/>
      <c r="C59" s="13" t="s">
        <v>15</v>
      </c>
      <c r="D59" s="13">
        <v>858.28800000000001</v>
      </c>
      <c r="E59" s="22">
        <f t="shared" si="0"/>
        <v>39.390999999999998</v>
      </c>
      <c r="F59" s="23">
        <f t="shared" si="1"/>
        <v>4.5894851145536233</v>
      </c>
      <c r="G59" s="24">
        <f t="shared" si="2"/>
        <v>39.390999999999998</v>
      </c>
      <c r="H59" s="24">
        <f>[1]декабрь18!E52+[1]ноябрь18!E52+'[1]октябрь 18'!E52</f>
        <v>39.390999999999998</v>
      </c>
      <c r="I59" s="24">
        <f>[1]декабрь18!F52+[1]ноябрь18!F52+'[1]октябрь 18'!F52</f>
        <v>0</v>
      </c>
      <c r="K59" s="20"/>
      <c r="L59" s="21"/>
      <c r="M59" s="21"/>
    </row>
    <row r="60" spans="1:13" x14ac:dyDescent="0.2">
      <c r="A60" s="89" t="s">
        <v>69</v>
      </c>
      <c r="B60" s="97" t="s">
        <v>70</v>
      </c>
      <c r="C60" s="13" t="s">
        <v>38</v>
      </c>
      <c r="D60" s="13">
        <v>667</v>
      </c>
      <c r="E60" s="22">
        <f t="shared" si="0"/>
        <v>20</v>
      </c>
      <c r="F60" s="23">
        <f t="shared" si="1"/>
        <v>2.9985007496251872</v>
      </c>
      <c r="G60" s="24">
        <f t="shared" si="2"/>
        <v>20</v>
      </c>
      <c r="H60" s="24">
        <f>[1]декабрь18!E53+[1]ноябрь18!E53+'[1]октябрь 18'!E53</f>
        <v>20</v>
      </c>
      <c r="I60" s="24">
        <f>[1]декабрь18!F53+[1]ноябрь18!F53+'[1]октябрь 18'!F53</f>
        <v>0</v>
      </c>
      <c r="K60" s="20"/>
      <c r="L60" s="21"/>
      <c r="M60" s="21"/>
    </row>
    <row r="61" spans="1:13" x14ac:dyDescent="0.2">
      <c r="A61" s="89"/>
      <c r="B61" s="97"/>
      <c r="C61" s="13" t="s">
        <v>15</v>
      </c>
      <c r="D61" s="13">
        <v>6880.9180000000215</v>
      </c>
      <c r="E61" s="22">
        <f t="shared" si="0"/>
        <v>5.2480000000000002</v>
      </c>
      <c r="F61" s="23">
        <f t="shared" si="1"/>
        <v>7.6268893191286158E-2</v>
      </c>
      <c r="G61" s="24">
        <f t="shared" si="2"/>
        <v>5.2480000000000002</v>
      </c>
      <c r="H61" s="24">
        <f>[1]декабрь18!E54+[1]ноябрь18!E54+'[1]октябрь 18'!E54</f>
        <v>5.2480000000000002</v>
      </c>
      <c r="I61" s="24">
        <f>[1]декабрь18!F54+[1]ноябрь18!F54+'[1]октябрь 18'!F54</f>
        <v>0</v>
      </c>
      <c r="K61" s="20"/>
      <c r="L61" s="21"/>
      <c r="M61" s="21"/>
    </row>
    <row r="62" spans="1:13" x14ac:dyDescent="0.2">
      <c r="A62" s="89" t="s">
        <v>71</v>
      </c>
      <c r="B62" s="97" t="s">
        <v>72</v>
      </c>
      <c r="C62" s="13" t="s">
        <v>38</v>
      </c>
      <c r="D62" s="13">
        <v>0</v>
      </c>
      <c r="E62" s="22">
        <f t="shared" si="0"/>
        <v>0</v>
      </c>
      <c r="F62" s="23"/>
      <c r="G62" s="24">
        <f t="shared" si="2"/>
        <v>0</v>
      </c>
      <c r="H62" s="24">
        <f>[1]декабрь18!E55+[1]ноябрь18!E55+'[1]октябрь 18'!E55</f>
        <v>0</v>
      </c>
      <c r="I62" s="24">
        <f>[1]декабрь18!F55+[1]ноябрь18!F55+'[1]октябрь 18'!F55</f>
        <v>0</v>
      </c>
      <c r="K62" s="20"/>
      <c r="L62" s="21"/>
      <c r="M62" s="21"/>
    </row>
    <row r="63" spans="1:13" x14ac:dyDescent="0.2">
      <c r="A63" s="89"/>
      <c r="B63" s="97"/>
      <c r="C63" s="13" t="s">
        <v>15</v>
      </c>
      <c r="D63" s="13">
        <v>0</v>
      </c>
      <c r="E63" s="22">
        <f t="shared" si="0"/>
        <v>0</v>
      </c>
      <c r="F63" s="23"/>
      <c r="G63" s="24">
        <f t="shared" si="2"/>
        <v>0</v>
      </c>
      <c r="H63" s="24">
        <f>[1]декабрь18!E56+[1]ноябрь18!E56+'[1]октябрь 18'!E56</f>
        <v>0</v>
      </c>
      <c r="I63" s="24">
        <f>[1]декабрь18!F56+[1]ноябрь18!F56+'[1]октябрь 18'!F56</f>
        <v>0</v>
      </c>
      <c r="K63" s="20"/>
      <c r="L63" s="21"/>
      <c r="M63" s="21"/>
    </row>
    <row r="64" spans="1:13" x14ac:dyDescent="0.2">
      <c r="A64" s="89" t="s">
        <v>73</v>
      </c>
      <c r="B64" s="86" t="s">
        <v>74</v>
      </c>
      <c r="C64" s="13" t="s">
        <v>38</v>
      </c>
      <c r="D64" s="13">
        <v>0</v>
      </c>
      <c r="E64" s="22">
        <f t="shared" si="0"/>
        <v>0</v>
      </c>
      <c r="F64" s="23"/>
      <c r="G64" s="24">
        <f t="shared" si="2"/>
        <v>0</v>
      </c>
      <c r="H64" s="24">
        <f>[1]декабрь18!E57+[1]ноябрь18!E57+'[1]октябрь 18'!E57</f>
        <v>0</v>
      </c>
      <c r="I64" s="24">
        <f>[1]декабрь18!F57+[1]ноябрь18!F57+'[1]октябрь 18'!F57</f>
        <v>0</v>
      </c>
      <c r="K64" s="20"/>
      <c r="L64" s="21"/>
      <c r="M64" s="21"/>
    </row>
    <row r="65" spans="1:13" x14ac:dyDescent="0.2">
      <c r="A65" s="89"/>
      <c r="B65" s="86"/>
      <c r="C65" s="13" t="s">
        <v>15</v>
      </c>
      <c r="D65" s="13">
        <v>0</v>
      </c>
      <c r="E65" s="22">
        <f t="shared" si="0"/>
        <v>0</v>
      </c>
      <c r="F65" s="23"/>
      <c r="G65" s="24">
        <f t="shared" si="2"/>
        <v>0</v>
      </c>
      <c r="H65" s="24">
        <f>[1]декабрь18!E58+[1]ноябрь18!E58+'[1]октябрь 18'!E58</f>
        <v>0</v>
      </c>
      <c r="I65" s="24">
        <f>[1]декабрь18!F58+[1]ноябрь18!F58+'[1]октябрь 18'!F58</f>
        <v>0</v>
      </c>
      <c r="K65" s="20"/>
      <c r="L65" s="21"/>
      <c r="M65" s="21"/>
    </row>
    <row r="66" spans="1:13" ht="20.25" customHeight="1" x14ac:dyDescent="0.2">
      <c r="A66" s="89" t="s">
        <v>75</v>
      </c>
      <c r="B66" s="97" t="s">
        <v>76</v>
      </c>
      <c r="C66" s="13" t="s">
        <v>77</v>
      </c>
      <c r="D66" s="13">
        <v>0</v>
      </c>
      <c r="E66" s="22">
        <f t="shared" si="0"/>
        <v>0</v>
      </c>
      <c r="F66" s="23"/>
      <c r="G66" s="24">
        <f t="shared" si="2"/>
        <v>0</v>
      </c>
      <c r="H66" s="24">
        <f>[1]декабрь18!E59+[1]ноябрь18!E59+'[1]октябрь 18'!E59</f>
        <v>0</v>
      </c>
      <c r="I66" s="24">
        <f>[1]декабрь18!F59+[1]ноябрь18!F59+'[1]октябрь 18'!F59</f>
        <v>0</v>
      </c>
      <c r="K66" s="20"/>
      <c r="L66" s="21"/>
      <c r="M66" s="21"/>
    </row>
    <row r="67" spans="1:13" ht="11.25" customHeight="1" x14ac:dyDescent="0.2">
      <c r="A67" s="89"/>
      <c r="B67" s="97"/>
      <c r="C67" s="13" t="s">
        <v>15</v>
      </c>
      <c r="D67" s="13">
        <v>0</v>
      </c>
      <c r="E67" s="22">
        <f t="shared" si="0"/>
        <v>0</v>
      </c>
      <c r="F67" s="23"/>
      <c r="G67" s="24">
        <f t="shared" si="2"/>
        <v>0</v>
      </c>
      <c r="H67" s="24">
        <f>[1]декабрь18!E60+[1]ноябрь18!E60+'[1]октябрь 18'!E60</f>
        <v>0</v>
      </c>
      <c r="I67" s="24">
        <f>[1]декабрь18!F60+[1]ноябрь18!F60+'[1]октябрь 18'!F60</f>
        <v>0</v>
      </c>
      <c r="K67" s="20"/>
      <c r="L67" s="21"/>
      <c r="M67" s="21"/>
    </row>
    <row r="68" spans="1:13" x14ac:dyDescent="0.2">
      <c r="A68" s="89" t="s">
        <v>78</v>
      </c>
      <c r="B68" s="97" t="s">
        <v>79</v>
      </c>
      <c r="C68" s="13" t="s">
        <v>38</v>
      </c>
      <c r="D68" s="13">
        <v>0</v>
      </c>
      <c r="E68" s="22">
        <f t="shared" si="0"/>
        <v>0</v>
      </c>
      <c r="F68" s="23"/>
      <c r="G68" s="24">
        <f t="shared" si="2"/>
        <v>0</v>
      </c>
      <c r="H68" s="24">
        <f>[1]декабрь18!E61+[1]ноябрь18!E61+'[1]октябрь 18'!E61</f>
        <v>0</v>
      </c>
      <c r="I68" s="24">
        <f>[1]декабрь18!F61+[1]ноябрь18!F61+'[1]октябрь 18'!F61</f>
        <v>0</v>
      </c>
      <c r="K68" s="20"/>
      <c r="L68" s="21"/>
      <c r="M68" s="21"/>
    </row>
    <row r="69" spans="1:13" x14ac:dyDescent="0.2">
      <c r="A69" s="89"/>
      <c r="B69" s="97"/>
      <c r="C69" s="13" t="s">
        <v>15</v>
      </c>
      <c r="D69" s="13">
        <v>0</v>
      </c>
      <c r="E69" s="22">
        <f t="shared" si="0"/>
        <v>0</v>
      </c>
      <c r="F69" s="23"/>
      <c r="G69" s="24">
        <f t="shared" si="2"/>
        <v>0</v>
      </c>
      <c r="H69" s="24">
        <f>[1]декабрь18!E62+[1]ноябрь18!E62+'[1]октябрь 18'!E62</f>
        <v>0</v>
      </c>
      <c r="I69" s="24">
        <f>[1]декабрь18!F62+[1]ноябрь18!F62+'[1]октябрь 18'!F62</f>
        <v>0</v>
      </c>
      <c r="K69" s="20"/>
      <c r="L69" s="21"/>
      <c r="M69" s="21"/>
    </row>
    <row r="70" spans="1:13" x14ac:dyDescent="0.2">
      <c r="A70" s="89" t="s">
        <v>80</v>
      </c>
      <c r="B70" s="97" t="s">
        <v>81</v>
      </c>
      <c r="C70" s="13" t="s">
        <v>82</v>
      </c>
      <c r="D70" s="13">
        <v>0</v>
      </c>
      <c r="E70" s="22">
        <f t="shared" si="0"/>
        <v>0</v>
      </c>
      <c r="F70" s="23"/>
      <c r="G70" s="24">
        <f t="shared" si="2"/>
        <v>0</v>
      </c>
      <c r="H70" s="24">
        <f>[1]декабрь18!E63+[1]ноябрь18!E63+'[1]октябрь 18'!E63</f>
        <v>0</v>
      </c>
      <c r="I70" s="24">
        <f>[1]декабрь18!F63+[1]ноябрь18!F63+'[1]октябрь 18'!F63</f>
        <v>0</v>
      </c>
      <c r="K70" s="20"/>
      <c r="L70" s="21"/>
      <c r="M70" s="21"/>
    </row>
    <row r="71" spans="1:13" x14ac:dyDescent="0.2">
      <c r="A71" s="89"/>
      <c r="B71" s="97"/>
      <c r="C71" s="13" t="s">
        <v>15</v>
      </c>
      <c r="D71" s="13">
        <v>0</v>
      </c>
      <c r="E71" s="22">
        <f t="shared" si="0"/>
        <v>0</v>
      </c>
      <c r="F71" s="23"/>
      <c r="G71" s="24">
        <f t="shared" si="2"/>
        <v>0</v>
      </c>
      <c r="H71" s="24">
        <f>[1]декабрь18!E64+[1]ноябрь18!E64+'[1]октябрь 18'!E64</f>
        <v>0</v>
      </c>
      <c r="I71" s="24">
        <f>[1]декабрь18!F64+[1]ноябрь18!F64+'[1]октябрь 18'!F64</f>
        <v>0</v>
      </c>
      <c r="K71" s="20"/>
      <c r="L71" s="21"/>
      <c r="M71" s="21"/>
    </row>
    <row r="72" spans="1:13" x14ac:dyDescent="0.2">
      <c r="A72" s="89" t="s">
        <v>83</v>
      </c>
      <c r="B72" s="97" t="s">
        <v>84</v>
      </c>
      <c r="C72" s="13" t="s">
        <v>77</v>
      </c>
      <c r="D72" s="13">
        <v>0.96199999999999997</v>
      </c>
      <c r="E72" s="22">
        <f t="shared" si="0"/>
        <v>0</v>
      </c>
      <c r="F72" s="23">
        <f t="shared" si="1"/>
        <v>0</v>
      </c>
      <c r="G72" s="24">
        <f t="shared" si="2"/>
        <v>0</v>
      </c>
      <c r="H72" s="24">
        <f>[1]декабрь18!E65+[1]ноябрь18!E65+'[1]октябрь 18'!E65</f>
        <v>0</v>
      </c>
      <c r="I72" s="24">
        <f>[1]декабрь18!F65+[1]ноябрь18!F65+'[1]октябрь 18'!F65</f>
        <v>0</v>
      </c>
      <c r="K72" s="20"/>
      <c r="L72" s="21"/>
      <c r="M72" s="21"/>
    </row>
    <row r="73" spans="1:13" x14ac:dyDescent="0.2">
      <c r="A73" s="89"/>
      <c r="B73" s="97"/>
      <c r="C73" s="13" t="s">
        <v>15</v>
      </c>
      <c r="D73" s="13">
        <v>2126.5709999999999</v>
      </c>
      <c r="E73" s="22">
        <f t="shared" si="0"/>
        <v>0</v>
      </c>
      <c r="F73" s="23">
        <f t="shared" si="1"/>
        <v>0</v>
      </c>
      <c r="G73" s="24">
        <f t="shared" si="2"/>
        <v>0</v>
      </c>
      <c r="H73" s="24">
        <f>[1]декабрь18!E66+[1]ноябрь18!E66+'[1]октябрь 18'!E66</f>
        <v>0</v>
      </c>
      <c r="I73" s="24">
        <f>[1]декабрь18!F66+[1]ноябрь18!F66+'[1]октябрь 18'!F66</f>
        <v>0</v>
      </c>
      <c r="K73" s="20"/>
      <c r="L73" s="21"/>
      <c r="M73" s="21"/>
    </row>
    <row r="74" spans="1:13" s="20" customFormat="1" x14ac:dyDescent="0.2">
      <c r="A74" s="29" t="s">
        <v>85</v>
      </c>
      <c r="B74" s="16" t="s">
        <v>86</v>
      </c>
      <c r="C74" s="15" t="s">
        <v>15</v>
      </c>
      <c r="D74" s="15">
        <v>5860.1680000000006</v>
      </c>
      <c r="E74" s="22">
        <f t="shared" si="0"/>
        <v>2866.9889999999996</v>
      </c>
      <c r="F74" s="23">
        <f t="shared" si="1"/>
        <v>48.923324382509158</v>
      </c>
      <c r="G74" s="24">
        <f t="shared" si="2"/>
        <v>2866.9889999999996</v>
      </c>
      <c r="H74" s="24">
        <f>[1]декабрь18!E67+[1]ноябрь18!E67+'[1]октябрь 18'!E67</f>
        <v>2866.9889999999996</v>
      </c>
      <c r="I74" s="24">
        <f>[1]декабрь18!F67+[1]ноябрь18!F67+'[1]октябрь 18'!F67</f>
        <v>0</v>
      </c>
      <c r="L74" s="21"/>
      <c r="M74" s="21"/>
    </row>
    <row r="75" spans="1:13" x14ac:dyDescent="0.2">
      <c r="A75" s="89" t="s">
        <v>87</v>
      </c>
      <c r="B75" s="93" t="s">
        <v>88</v>
      </c>
      <c r="C75" s="13" t="s">
        <v>49</v>
      </c>
      <c r="D75" s="13">
        <v>2.4710000000000001</v>
      </c>
      <c r="E75" s="22">
        <f t="shared" si="0"/>
        <v>3.8684999999999996</v>
      </c>
      <c r="F75" s="23">
        <f t="shared" si="1"/>
        <v>156.5560501821125</v>
      </c>
      <c r="G75" s="24">
        <f t="shared" si="2"/>
        <v>3.8684999999999996</v>
      </c>
      <c r="H75" s="24">
        <f>[1]декабрь18!E68+[1]ноябрь18!E68+'[1]октябрь 18'!E68</f>
        <v>3.8684999999999996</v>
      </c>
      <c r="I75" s="24">
        <f>[1]декабрь18!F68+[1]ноябрь18!F68+'[1]октябрь 18'!F68</f>
        <v>0</v>
      </c>
      <c r="K75" s="20"/>
      <c r="L75" s="21"/>
      <c r="M75" s="21"/>
    </row>
    <row r="76" spans="1:13" x14ac:dyDescent="0.2">
      <c r="A76" s="89"/>
      <c r="B76" s="93"/>
      <c r="C76" s="13" t="s">
        <v>15</v>
      </c>
      <c r="D76" s="13">
        <v>4880.0780000000004</v>
      </c>
      <c r="E76" s="22">
        <f t="shared" si="0"/>
        <v>2091.9740000000011</v>
      </c>
      <c r="F76" s="23">
        <f t="shared" si="1"/>
        <v>42.86763449272739</v>
      </c>
      <c r="G76" s="24">
        <f t="shared" si="2"/>
        <v>2091.9740000000011</v>
      </c>
      <c r="H76" s="24">
        <f>[1]декабрь18!E69+[1]ноябрь18!E69+'[1]октябрь 18'!E69</f>
        <v>2091.9740000000011</v>
      </c>
      <c r="I76" s="24">
        <f>[1]декабрь18!F69+[1]ноябрь18!F69+'[1]октябрь 18'!F69</f>
        <v>0</v>
      </c>
      <c r="K76" s="20"/>
      <c r="L76" s="21"/>
      <c r="M76" s="21"/>
    </row>
    <row r="77" spans="1:13" x14ac:dyDescent="0.2">
      <c r="A77" s="89" t="s">
        <v>89</v>
      </c>
      <c r="B77" s="86" t="s">
        <v>90</v>
      </c>
      <c r="C77" s="13" t="s">
        <v>91</v>
      </c>
      <c r="D77" s="13">
        <v>0.23899999999999999</v>
      </c>
      <c r="E77" s="22">
        <f t="shared" si="0"/>
        <v>0.13950000000000001</v>
      </c>
      <c r="F77" s="23">
        <f t="shared" si="1"/>
        <v>58.368200836820094</v>
      </c>
      <c r="G77" s="24">
        <f t="shared" si="2"/>
        <v>0.13950000000000001</v>
      </c>
      <c r="H77" s="24">
        <f>[1]декабрь18!E70+[1]ноябрь18!E70+'[1]октябрь 18'!E70</f>
        <v>0.13950000000000001</v>
      </c>
      <c r="I77" s="24">
        <f>[1]декабрь18!F70+[1]ноябрь18!F70+'[1]октябрь 18'!F70</f>
        <v>0</v>
      </c>
      <c r="K77" s="20"/>
      <c r="L77" s="21"/>
      <c r="M77" s="21"/>
    </row>
    <row r="78" spans="1:13" x14ac:dyDescent="0.2">
      <c r="A78" s="89"/>
      <c r="B78" s="86"/>
      <c r="C78" s="13" t="s">
        <v>15</v>
      </c>
      <c r="D78" s="13">
        <v>232.59700000000001</v>
      </c>
      <c r="E78" s="22">
        <f t="shared" ref="E78:E100" si="3">G78</f>
        <v>136.149</v>
      </c>
      <c r="F78" s="23">
        <f t="shared" ref="F78:F100" si="4">G78/D78*100</f>
        <v>58.534288920321409</v>
      </c>
      <c r="G78" s="24">
        <f t="shared" ref="G78:G100" si="5">H78+I78</f>
        <v>136.149</v>
      </c>
      <c r="H78" s="24">
        <f>[1]декабрь18!E71+[1]ноябрь18!E71+'[1]октябрь 18'!E71</f>
        <v>136.149</v>
      </c>
      <c r="I78" s="24">
        <f>[1]декабрь18!F71+[1]ноябрь18!F71+'[1]октябрь 18'!F71</f>
        <v>0</v>
      </c>
      <c r="K78" s="20"/>
      <c r="L78" s="21"/>
      <c r="M78" s="21"/>
    </row>
    <row r="79" spans="1:13" x14ac:dyDescent="0.2">
      <c r="A79" s="89" t="s">
        <v>92</v>
      </c>
      <c r="B79" s="86" t="s">
        <v>93</v>
      </c>
      <c r="C79" s="13" t="s">
        <v>49</v>
      </c>
      <c r="D79" s="13">
        <v>1.07</v>
      </c>
      <c r="E79" s="22">
        <f t="shared" si="3"/>
        <v>1.0295000000000003</v>
      </c>
      <c r="F79" s="23">
        <f t="shared" si="4"/>
        <v>96.214953271028065</v>
      </c>
      <c r="G79" s="24">
        <f t="shared" si="5"/>
        <v>1.0295000000000003</v>
      </c>
      <c r="H79" s="24">
        <f>[1]декабрь18!E72+[1]ноябрь18!E72+'[1]октябрь 18'!E72</f>
        <v>1.0295000000000003</v>
      </c>
      <c r="I79" s="24">
        <f>[1]декабрь18!F72+[1]ноябрь18!F72+'[1]октябрь 18'!F72</f>
        <v>0</v>
      </c>
      <c r="K79" s="20"/>
      <c r="L79" s="21"/>
      <c r="M79" s="21"/>
    </row>
    <row r="80" spans="1:13" x14ac:dyDescent="0.2">
      <c r="A80" s="89"/>
      <c r="B80" s="86"/>
      <c r="C80" s="13" t="s">
        <v>15</v>
      </c>
      <c r="D80" s="13">
        <v>2675.1890000000003</v>
      </c>
      <c r="E80" s="22">
        <f t="shared" si="3"/>
        <v>1041.4280000000001</v>
      </c>
      <c r="F80" s="23">
        <f t="shared" si="4"/>
        <v>38.929137343193318</v>
      </c>
      <c r="G80" s="24">
        <f t="shared" si="5"/>
        <v>1041.4280000000001</v>
      </c>
      <c r="H80" s="24">
        <f>[1]декабрь18!E73+[1]ноябрь18!E73+'[1]октябрь 18'!E73</f>
        <v>1041.4280000000001</v>
      </c>
      <c r="I80" s="24">
        <f>[1]декабрь18!F73+[1]ноябрь18!F73+'[1]октябрь 18'!F73</f>
        <v>0</v>
      </c>
      <c r="K80" s="20"/>
      <c r="L80" s="21"/>
      <c r="M80" s="21"/>
    </row>
    <row r="81" spans="1:13" x14ac:dyDescent="0.2">
      <c r="A81" s="89" t="s">
        <v>94</v>
      </c>
      <c r="B81" s="86" t="s">
        <v>95</v>
      </c>
      <c r="C81" s="13" t="s">
        <v>49</v>
      </c>
      <c r="D81" s="13">
        <v>0.46200000000000002</v>
      </c>
      <c r="E81" s="22">
        <f t="shared" si="3"/>
        <v>0.35650000000000004</v>
      </c>
      <c r="F81" s="23">
        <f t="shared" si="4"/>
        <v>77.164502164502167</v>
      </c>
      <c r="G81" s="24">
        <f t="shared" si="5"/>
        <v>0.35650000000000004</v>
      </c>
      <c r="H81" s="24">
        <f>[1]декабрь18!E74+[1]ноябрь18!E74+'[1]октябрь 18'!E74</f>
        <v>0.35650000000000004</v>
      </c>
      <c r="I81" s="24">
        <f>[1]декабрь18!F74+[1]ноябрь18!F74+'[1]октябрь 18'!F74</f>
        <v>0</v>
      </c>
      <c r="K81" s="20"/>
      <c r="L81" s="21"/>
      <c r="M81" s="21"/>
    </row>
    <row r="82" spans="1:13" x14ac:dyDescent="0.2">
      <c r="A82" s="89"/>
      <c r="B82" s="86"/>
      <c r="C82" s="13" t="s">
        <v>15</v>
      </c>
      <c r="D82" s="13">
        <v>410.93799999999999</v>
      </c>
      <c r="E82" s="22">
        <f t="shared" si="3"/>
        <v>353.14599999999996</v>
      </c>
      <c r="F82" s="23">
        <f t="shared" si="4"/>
        <v>85.936564639921343</v>
      </c>
      <c r="G82" s="24">
        <f t="shared" si="5"/>
        <v>353.14599999999996</v>
      </c>
      <c r="H82" s="24">
        <f>[1]декабрь18!E75+[1]ноябрь18!E75+'[1]октябрь 18'!E75</f>
        <v>353.14599999999996</v>
      </c>
      <c r="I82" s="24">
        <f>[1]декабрь18!F75+[1]ноябрь18!F75+'[1]октябрь 18'!F75</f>
        <v>0</v>
      </c>
      <c r="K82" s="20"/>
      <c r="L82" s="21"/>
      <c r="M82" s="21"/>
    </row>
    <row r="83" spans="1:13" x14ac:dyDescent="0.2">
      <c r="A83" s="89" t="s">
        <v>96</v>
      </c>
      <c r="B83" s="86" t="s">
        <v>97</v>
      </c>
      <c r="C83" s="13" t="s">
        <v>49</v>
      </c>
      <c r="D83" s="13">
        <v>0.7</v>
      </c>
      <c r="E83" s="22">
        <f t="shared" si="3"/>
        <v>2.343</v>
      </c>
      <c r="F83" s="23">
        <f t="shared" si="4"/>
        <v>334.71428571428572</v>
      </c>
      <c r="G83" s="24">
        <f t="shared" si="5"/>
        <v>2.343</v>
      </c>
      <c r="H83" s="24">
        <f>[1]декабрь18!E76+[1]ноябрь18!E76+'[1]октябрь 18'!E76</f>
        <v>2.343</v>
      </c>
      <c r="I83" s="24">
        <f>[1]декабрь18!F76+[1]ноябрь18!F76+'[1]октябрь 18'!F76</f>
        <v>0</v>
      </c>
      <c r="K83" s="20"/>
      <c r="L83" s="21"/>
      <c r="M83" s="21"/>
    </row>
    <row r="84" spans="1:13" x14ac:dyDescent="0.2">
      <c r="A84" s="89"/>
      <c r="B84" s="86"/>
      <c r="C84" s="13" t="s">
        <v>15</v>
      </c>
      <c r="D84" s="13">
        <v>1561.354</v>
      </c>
      <c r="E84" s="22">
        <f t="shared" si="3"/>
        <v>561.25099999999998</v>
      </c>
      <c r="F84" s="23">
        <f t="shared" si="4"/>
        <v>35.94642854855465</v>
      </c>
      <c r="G84" s="24">
        <f t="shared" si="5"/>
        <v>561.25099999999998</v>
      </c>
      <c r="H84" s="24">
        <f>[1]декабрь18!E77+[1]ноябрь18!E77+'[1]октябрь 18'!E77</f>
        <v>561.25099999999998</v>
      </c>
      <c r="I84" s="24">
        <f>[1]декабрь18!F77+[1]ноябрь18!F77+'[1]октябрь 18'!F77</f>
        <v>0</v>
      </c>
      <c r="K84" s="20"/>
      <c r="L84" s="21"/>
      <c r="M84" s="21"/>
    </row>
    <row r="85" spans="1:13" x14ac:dyDescent="0.2">
      <c r="A85" s="89" t="s">
        <v>98</v>
      </c>
      <c r="B85" s="93" t="s">
        <v>99</v>
      </c>
      <c r="C85" s="13" t="s">
        <v>38</v>
      </c>
      <c r="D85" s="13">
        <v>20</v>
      </c>
      <c r="E85" s="22">
        <f t="shared" si="3"/>
        <v>16</v>
      </c>
      <c r="F85" s="23">
        <f t="shared" si="4"/>
        <v>80</v>
      </c>
      <c r="G85" s="24">
        <f t="shared" si="5"/>
        <v>16</v>
      </c>
      <c r="H85" s="24">
        <f>[1]декабрь18!E78+[1]ноябрь18!E78+'[1]октябрь 18'!E78</f>
        <v>16</v>
      </c>
      <c r="I85" s="24">
        <f>[1]декабрь18!F78+[1]ноябрь18!F78+'[1]октябрь 18'!F78</f>
        <v>0</v>
      </c>
      <c r="K85" s="20"/>
      <c r="L85" s="21"/>
      <c r="M85" s="21"/>
    </row>
    <row r="86" spans="1:13" x14ac:dyDescent="0.2">
      <c r="A86" s="89"/>
      <c r="B86" s="93"/>
      <c r="C86" s="13" t="s">
        <v>15</v>
      </c>
      <c r="D86" s="13">
        <v>186.93299999999999</v>
      </c>
      <c r="E86" s="22">
        <f t="shared" si="3"/>
        <v>110.44199999999999</v>
      </c>
      <c r="F86" s="23">
        <f t="shared" si="4"/>
        <v>59.081061128853648</v>
      </c>
      <c r="G86" s="24">
        <f t="shared" si="5"/>
        <v>110.44199999999999</v>
      </c>
      <c r="H86" s="24">
        <f>[1]декабрь18!E79+[1]ноябрь18!E79+'[1]октябрь 18'!E79</f>
        <v>110.44199999999999</v>
      </c>
      <c r="I86" s="24">
        <f>[1]декабрь18!F79+[1]ноябрь18!F79+'[1]октябрь 18'!F79</f>
        <v>0</v>
      </c>
      <c r="K86" s="20"/>
      <c r="L86" s="21"/>
      <c r="M86" s="21"/>
    </row>
    <row r="87" spans="1:13" x14ac:dyDescent="0.2">
      <c r="A87" s="89" t="s">
        <v>100</v>
      </c>
      <c r="B87" s="95" t="s">
        <v>101</v>
      </c>
      <c r="C87" s="13" t="s">
        <v>38</v>
      </c>
      <c r="D87" s="13">
        <v>991</v>
      </c>
      <c r="E87" s="22">
        <f t="shared" si="3"/>
        <v>904</v>
      </c>
      <c r="F87" s="23">
        <f t="shared" si="4"/>
        <v>91.220988900100906</v>
      </c>
      <c r="G87" s="24">
        <f t="shared" si="5"/>
        <v>904</v>
      </c>
      <c r="H87" s="24">
        <f>[1]декабрь18!E80+[1]ноябрь18!E80+'[1]октябрь 18'!E80</f>
        <v>904</v>
      </c>
      <c r="I87" s="24">
        <f>[1]декабрь18!F80+[1]ноябрь18!F80+'[1]октябрь 18'!F80</f>
        <v>0</v>
      </c>
      <c r="K87" s="20"/>
      <c r="L87" s="21"/>
      <c r="M87" s="21"/>
    </row>
    <row r="88" spans="1:13" x14ac:dyDescent="0.2">
      <c r="A88" s="89"/>
      <c r="B88" s="95"/>
      <c r="C88" s="13" t="s">
        <v>15</v>
      </c>
      <c r="D88" s="13">
        <v>793.15700000000004</v>
      </c>
      <c r="E88" s="22">
        <f t="shared" si="3"/>
        <v>664.57299999999987</v>
      </c>
      <c r="F88" s="23">
        <f t="shared" si="4"/>
        <v>83.78832942280026</v>
      </c>
      <c r="G88" s="24">
        <f t="shared" si="5"/>
        <v>664.57299999999987</v>
      </c>
      <c r="H88" s="24">
        <f>[1]декабрь18!E81+[1]ноябрь18!E81+'[1]октябрь 18'!E81</f>
        <v>664.57299999999987</v>
      </c>
      <c r="I88" s="24">
        <f>[1]декабрь18!F81+[1]ноябрь18!F81+'[1]октябрь 18'!F81</f>
        <v>0</v>
      </c>
      <c r="K88" s="20"/>
      <c r="L88" s="21"/>
      <c r="M88" s="21"/>
    </row>
    <row r="89" spans="1:13" s="20" customFormat="1" x14ac:dyDescent="0.2">
      <c r="A89" s="15" t="s">
        <v>102</v>
      </c>
      <c r="B89" s="16" t="s">
        <v>103</v>
      </c>
      <c r="C89" s="15" t="s">
        <v>15</v>
      </c>
      <c r="D89" s="15">
        <v>5498.277</v>
      </c>
      <c r="E89" s="22">
        <f t="shared" si="3"/>
        <v>855.78000000000009</v>
      </c>
      <c r="F89" s="23">
        <f t="shared" si="4"/>
        <v>15.564512300853522</v>
      </c>
      <c r="G89" s="24">
        <f t="shared" si="5"/>
        <v>855.78000000000009</v>
      </c>
      <c r="H89" s="24">
        <f>[1]декабрь18!E82+[1]ноябрь18!E82+'[1]октябрь 18'!E82</f>
        <v>855.78000000000009</v>
      </c>
      <c r="I89" s="24">
        <f>[1]декабрь18!F82+[1]ноябрь18!F82+'[1]октябрь 18'!F82</f>
        <v>0</v>
      </c>
      <c r="L89" s="21"/>
      <c r="M89" s="21"/>
    </row>
    <row r="90" spans="1:13" x14ac:dyDescent="0.2">
      <c r="A90" s="92">
        <v>22</v>
      </c>
      <c r="B90" s="93" t="s">
        <v>104</v>
      </c>
      <c r="C90" s="13" t="s">
        <v>49</v>
      </c>
      <c r="D90" s="13">
        <v>2.7613333333333334</v>
      </c>
      <c r="E90" s="22">
        <f t="shared" si="3"/>
        <v>0.6160000000000001</v>
      </c>
      <c r="F90" s="23">
        <f t="shared" si="4"/>
        <v>22.308063737324968</v>
      </c>
      <c r="G90" s="24">
        <f t="shared" si="5"/>
        <v>0.6160000000000001</v>
      </c>
      <c r="H90" s="24">
        <f>[1]декабрь18!E83+[1]ноябрь18!E83+'[1]октябрь 18'!E83</f>
        <v>0.6160000000000001</v>
      </c>
      <c r="I90" s="24">
        <f>[1]декабрь18!F83+[1]ноябрь18!F83+'[1]октябрь 18'!F83</f>
        <v>0</v>
      </c>
      <c r="K90" s="20"/>
      <c r="L90" s="21"/>
      <c r="M90" s="21"/>
    </row>
    <row r="91" spans="1:13" x14ac:dyDescent="0.2">
      <c r="A91" s="92"/>
      <c r="B91" s="93"/>
      <c r="C91" s="13" t="s">
        <v>15</v>
      </c>
      <c r="D91" s="13">
        <v>377.024</v>
      </c>
      <c r="E91" s="22">
        <f t="shared" si="3"/>
        <v>95.27000000000001</v>
      </c>
      <c r="F91" s="23">
        <f t="shared" si="4"/>
        <v>25.268948395858093</v>
      </c>
      <c r="G91" s="24">
        <f t="shared" si="5"/>
        <v>95.27000000000001</v>
      </c>
      <c r="H91" s="24">
        <f>[1]декабрь18!E84+[1]ноябрь18!E84+'[1]октябрь 18'!E84</f>
        <v>95.27000000000001</v>
      </c>
      <c r="I91" s="24">
        <f>[1]декабрь18!F84+[1]ноябрь18!F84+'[1]октябрь 18'!F84</f>
        <v>0</v>
      </c>
      <c r="K91" s="20"/>
      <c r="L91" s="21"/>
      <c r="M91" s="21"/>
    </row>
    <row r="92" spans="1:13" x14ac:dyDescent="0.2">
      <c r="A92" s="92">
        <v>23</v>
      </c>
      <c r="B92" s="96" t="s">
        <v>105</v>
      </c>
      <c r="C92" s="30" t="s">
        <v>38</v>
      </c>
      <c r="D92" s="30">
        <v>5349.46</v>
      </c>
      <c r="E92" s="22">
        <f t="shared" si="3"/>
        <v>598</v>
      </c>
      <c r="F92" s="23">
        <f t="shared" si="4"/>
        <v>11.178698410680704</v>
      </c>
      <c r="G92" s="24">
        <f t="shared" si="5"/>
        <v>598</v>
      </c>
      <c r="H92" s="24">
        <f>[1]декабрь18!E85+[1]ноябрь18!E85+'[1]октябрь 18'!E85</f>
        <v>598</v>
      </c>
      <c r="I92" s="24">
        <f>[1]декабрь18!F85+[1]ноябрь18!F85+'[1]октябрь 18'!F85</f>
        <v>0</v>
      </c>
      <c r="K92" s="20"/>
      <c r="L92" s="21"/>
      <c r="M92" s="21"/>
    </row>
    <row r="93" spans="1:13" x14ac:dyDescent="0.2">
      <c r="A93" s="92"/>
      <c r="B93" s="96"/>
      <c r="C93" s="13" t="s">
        <v>15</v>
      </c>
      <c r="D93" s="13">
        <v>3807.7169999999996</v>
      </c>
      <c r="E93" s="22">
        <f t="shared" si="3"/>
        <v>627.04600000000005</v>
      </c>
      <c r="F93" s="23">
        <f t="shared" si="4"/>
        <v>16.467767956494669</v>
      </c>
      <c r="G93" s="24">
        <f t="shared" si="5"/>
        <v>627.04600000000005</v>
      </c>
      <c r="H93" s="24">
        <f>[1]декабрь18!E86+[1]ноябрь18!E86+'[1]октябрь 18'!E86</f>
        <v>627.04600000000005</v>
      </c>
      <c r="I93" s="24">
        <f>[1]декабрь18!F86+[1]ноябрь18!F86+'[1]октябрь 18'!F86</f>
        <v>0</v>
      </c>
      <c r="K93" s="20"/>
      <c r="L93" s="21"/>
      <c r="M93" s="21"/>
    </row>
    <row r="94" spans="1:13" x14ac:dyDescent="0.2">
      <c r="A94" s="89" t="s">
        <v>106</v>
      </c>
      <c r="B94" s="93" t="s">
        <v>107</v>
      </c>
      <c r="C94" s="13" t="s">
        <v>38</v>
      </c>
      <c r="D94" s="13">
        <v>420</v>
      </c>
      <c r="E94" s="22">
        <f t="shared" si="3"/>
        <v>43</v>
      </c>
      <c r="F94" s="23">
        <f t="shared" si="4"/>
        <v>10.238095238095237</v>
      </c>
      <c r="G94" s="24">
        <f t="shared" si="5"/>
        <v>43</v>
      </c>
      <c r="H94" s="24">
        <f>[1]декабрь18!E87+[1]ноябрь18!E87+'[1]октябрь 18'!E87</f>
        <v>43</v>
      </c>
      <c r="I94" s="24">
        <f>[1]декабрь18!F87+[1]ноябрь18!F87+'[1]октябрь 18'!F87</f>
        <v>0</v>
      </c>
      <c r="K94" s="20"/>
      <c r="L94" s="21"/>
      <c r="M94" s="21"/>
    </row>
    <row r="95" spans="1:13" x14ac:dyDescent="0.2">
      <c r="A95" s="89"/>
      <c r="B95" s="93"/>
      <c r="C95" s="13" t="s">
        <v>15</v>
      </c>
      <c r="D95" s="13">
        <v>1313.5360000000001</v>
      </c>
      <c r="E95" s="22">
        <f t="shared" si="3"/>
        <v>133.46399999999997</v>
      </c>
      <c r="F95" s="23">
        <f t="shared" si="4"/>
        <v>10.160665562268562</v>
      </c>
      <c r="G95" s="24">
        <f t="shared" si="5"/>
        <v>133.46399999999997</v>
      </c>
      <c r="H95" s="24">
        <f>[1]декабрь18!E88+[1]ноябрь18!E88+'[1]октябрь 18'!E88</f>
        <v>133.46399999999997</v>
      </c>
      <c r="I95" s="24">
        <f>[1]декабрь18!F88+[1]ноябрь18!F88+'[1]октябрь 18'!F88</f>
        <v>0</v>
      </c>
      <c r="K95" s="20"/>
      <c r="L95" s="21"/>
      <c r="M95" s="21"/>
    </row>
    <row r="96" spans="1:13" s="20" customFormat="1" ht="31.5" x14ac:dyDescent="0.2">
      <c r="A96" s="15" t="s">
        <v>108</v>
      </c>
      <c r="B96" s="31" t="s">
        <v>109</v>
      </c>
      <c r="C96" s="15" t="s">
        <v>15</v>
      </c>
      <c r="D96" s="15">
        <v>1347.038</v>
      </c>
      <c r="E96" s="22">
        <f t="shared" si="3"/>
        <v>0</v>
      </c>
      <c r="F96" s="23">
        <f t="shared" si="4"/>
        <v>0</v>
      </c>
      <c r="G96" s="24">
        <f t="shared" si="5"/>
        <v>0</v>
      </c>
      <c r="H96" s="24">
        <f>[1]декабрь18!E89+[1]ноябрь18!E89+'[1]октябрь 18'!E89</f>
        <v>0</v>
      </c>
      <c r="I96" s="24">
        <f>[1]декабрь18!F89+[1]ноябрь18!F89+'[1]октябрь 18'!F89</f>
        <v>0</v>
      </c>
      <c r="L96" s="21"/>
      <c r="M96" s="21"/>
    </row>
    <row r="97" spans="1:13" x14ac:dyDescent="0.2">
      <c r="A97" s="27" t="s">
        <v>110</v>
      </c>
      <c r="B97" s="16" t="s">
        <v>111</v>
      </c>
      <c r="C97" s="13" t="s">
        <v>15</v>
      </c>
      <c r="D97" s="13">
        <v>0</v>
      </c>
      <c r="E97" s="22">
        <f t="shared" si="3"/>
        <v>0</v>
      </c>
      <c r="F97" s="23"/>
      <c r="G97" s="24">
        <f t="shared" si="5"/>
        <v>0</v>
      </c>
      <c r="H97" s="24">
        <f>[1]декабрь18!E90+[1]ноябрь18!E90+'[1]октябрь 18'!E90</f>
        <v>0</v>
      </c>
      <c r="I97" s="24">
        <f>[1]декабрь18!F90+[1]ноябрь18!F90+'[1]октябрь 18'!F90</f>
        <v>0</v>
      </c>
      <c r="K97" s="20"/>
      <c r="L97" s="21"/>
      <c r="M97" s="21"/>
    </row>
    <row r="98" spans="1:13" ht="14.25" customHeight="1" x14ac:dyDescent="0.2">
      <c r="A98" s="27" t="s">
        <v>112</v>
      </c>
      <c r="B98" s="16" t="s">
        <v>113</v>
      </c>
      <c r="C98" s="13" t="s">
        <v>15</v>
      </c>
      <c r="D98" s="13">
        <v>1347.038</v>
      </c>
      <c r="E98" s="22">
        <f t="shared" si="3"/>
        <v>0</v>
      </c>
      <c r="F98" s="23">
        <f t="shared" si="4"/>
        <v>0</v>
      </c>
      <c r="G98" s="24">
        <f t="shared" si="5"/>
        <v>0</v>
      </c>
      <c r="H98" s="24">
        <f>[1]декабрь18!E91+[1]ноябрь18!E91+'[1]октябрь 18'!E91</f>
        <v>0</v>
      </c>
      <c r="I98" s="24">
        <f>[1]декабрь18!F91+[1]ноябрь18!F91+'[1]октябрь 18'!F91</f>
        <v>0</v>
      </c>
      <c r="K98" s="20"/>
      <c r="L98" s="21"/>
      <c r="M98" s="21"/>
    </row>
    <row r="99" spans="1:13" ht="14.25" x14ac:dyDescent="0.2">
      <c r="A99" s="27" t="s">
        <v>114</v>
      </c>
      <c r="B99" s="16" t="s">
        <v>115</v>
      </c>
      <c r="C99" s="13" t="s">
        <v>15</v>
      </c>
      <c r="D99" s="13">
        <v>2350.529</v>
      </c>
      <c r="E99" s="22">
        <f t="shared" si="3"/>
        <v>989.70669999999996</v>
      </c>
      <c r="F99" s="23">
        <f t="shared" si="4"/>
        <v>42.105700461470583</v>
      </c>
      <c r="G99" s="24">
        <f t="shared" si="5"/>
        <v>989.70669999999996</v>
      </c>
      <c r="H99" s="24">
        <f>[1]декабрь18!E92+[1]ноябрь18!E92+'[1]октябрь 18'!E92</f>
        <v>989.70669999999996</v>
      </c>
      <c r="I99" s="24">
        <f>[1]декабрь18!F92+[1]ноябрь18!F92+'[1]октябрь 18'!F92</f>
        <v>0</v>
      </c>
      <c r="K99" s="32"/>
      <c r="L99" s="21"/>
      <c r="M99" s="21"/>
    </row>
    <row r="100" spans="1:13" s="20" customFormat="1" x14ac:dyDescent="0.2">
      <c r="A100" s="15"/>
      <c r="B100" s="33" t="s">
        <v>116</v>
      </c>
      <c r="C100" s="15" t="s">
        <v>15</v>
      </c>
      <c r="D100" s="15">
        <f>D99+D96+D89+D74+D13</f>
        <v>88278.271350000025</v>
      </c>
      <c r="E100" s="17">
        <f t="shared" si="3"/>
        <v>22603.753700000001</v>
      </c>
      <c r="F100" s="18">
        <f t="shared" si="4"/>
        <v>25.605115907154648</v>
      </c>
      <c r="G100" s="19">
        <f t="shared" si="5"/>
        <v>22603.753700000001</v>
      </c>
      <c r="H100" s="19">
        <f>[1]декабрь18!E93+[1]ноябрь18!E93+'[1]октябрь 18'!E93</f>
        <v>9459.8506999999991</v>
      </c>
      <c r="I100" s="19">
        <f>[1]декабрь18!F93+[1]ноябрь18!F93+'[1]октябрь 18'!F93</f>
        <v>13143.903000000002</v>
      </c>
      <c r="K100" s="26"/>
      <c r="L100" s="2"/>
      <c r="M100" s="21"/>
    </row>
    <row r="101" spans="1:13" x14ac:dyDescent="0.2">
      <c r="A101" s="34"/>
      <c r="B101" s="35"/>
      <c r="C101" s="36"/>
      <c r="D101" s="36"/>
      <c r="E101" s="36"/>
      <c r="F101" s="36"/>
      <c r="G101" s="37"/>
      <c r="H101" s="38"/>
      <c r="I101" s="37"/>
    </row>
    <row r="102" spans="1:13" x14ac:dyDescent="0.2">
      <c r="A102" s="39"/>
      <c r="B102" s="40"/>
      <c r="C102" s="41"/>
      <c r="D102" s="41"/>
      <c r="E102" s="41"/>
      <c r="F102" s="41"/>
      <c r="G102" s="37"/>
      <c r="H102" s="42"/>
      <c r="I102" s="42"/>
    </row>
    <row r="103" spans="1:13" hidden="1" x14ac:dyDescent="0.2">
      <c r="A103" s="10"/>
      <c r="B103" s="10"/>
      <c r="C103" s="43"/>
      <c r="D103" s="43"/>
      <c r="E103" s="43"/>
      <c r="F103" s="43"/>
      <c r="G103" s="10"/>
      <c r="H103" s="10"/>
      <c r="I103" s="10"/>
    </row>
    <row r="104" spans="1:13" hidden="1" x14ac:dyDescent="0.2">
      <c r="A104" s="94" t="s">
        <v>117</v>
      </c>
      <c r="B104" s="94"/>
      <c r="C104" s="94"/>
      <c r="D104" s="94"/>
      <c r="E104" s="94"/>
      <c r="F104" s="94"/>
      <c r="G104" s="94"/>
      <c r="H104" s="94"/>
      <c r="I104" s="94"/>
    </row>
    <row r="105" spans="1:13" hidden="1" x14ac:dyDescent="0.2">
      <c r="A105" s="89" t="s">
        <v>118</v>
      </c>
      <c r="B105" s="93" t="s">
        <v>119</v>
      </c>
      <c r="C105" s="44" t="s">
        <v>38</v>
      </c>
      <c r="D105" s="44"/>
      <c r="E105" s="44"/>
      <c r="F105" s="44"/>
      <c r="G105" s="45"/>
      <c r="H105" s="46"/>
      <c r="I105" s="46"/>
    </row>
    <row r="106" spans="1:13" hidden="1" x14ac:dyDescent="0.2">
      <c r="A106" s="89"/>
      <c r="B106" s="93"/>
      <c r="C106" s="44" t="s">
        <v>15</v>
      </c>
      <c r="D106" s="44"/>
      <c r="E106" s="44"/>
      <c r="F106" s="44"/>
      <c r="G106" s="45"/>
      <c r="H106" s="46"/>
      <c r="I106" s="46"/>
    </row>
    <row r="107" spans="1:13" hidden="1" x14ac:dyDescent="0.2">
      <c r="A107" s="89" t="s">
        <v>120</v>
      </c>
      <c r="B107" s="93" t="s">
        <v>121</v>
      </c>
      <c r="C107" s="44" t="s">
        <v>38</v>
      </c>
      <c r="D107" s="44"/>
      <c r="E107" s="44"/>
      <c r="F107" s="44"/>
      <c r="G107" s="45"/>
      <c r="H107" s="46"/>
      <c r="I107" s="46"/>
    </row>
    <row r="108" spans="1:13" hidden="1" x14ac:dyDescent="0.2">
      <c r="A108" s="89"/>
      <c r="B108" s="93"/>
      <c r="C108" s="44" t="s">
        <v>15</v>
      </c>
      <c r="D108" s="44"/>
      <c r="E108" s="44"/>
      <c r="F108" s="44"/>
      <c r="G108" s="45"/>
      <c r="H108" s="46"/>
      <c r="I108" s="46"/>
    </row>
    <row r="109" spans="1:13" hidden="1" x14ac:dyDescent="0.2">
      <c r="A109" s="89" t="s">
        <v>41</v>
      </c>
      <c r="B109" s="93" t="s">
        <v>122</v>
      </c>
      <c r="C109" s="44" t="s">
        <v>38</v>
      </c>
      <c r="D109" s="44"/>
      <c r="E109" s="44"/>
      <c r="F109" s="44"/>
      <c r="G109" s="45"/>
      <c r="H109" s="46"/>
      <c r="I109" s="46"/>
    </row>
    <row r="110" spans="1:13" hidden="1" x14ac:dyDescent="0.2">
      <c r="A110" s="89"/>
      <c r="B110" s="93"/>
      <c r="C110" s="44" t="s">
        <v>15</v>
      </c>
      <c r="D110" s="44"/>
      <c r="E110" s="44"/>
      <c r="F110" s="44"/>
      <c r="G110" s="45"/>
      <c r="H110" s="46"/>
      <c r="I110" s="46"/>
    </row>
    <row r="111" spans="1:13" hidden="1" x14ac:dyDescent="0.2">
      <c r="A111" s="89" t="s">
        <v>52</v>
      </c>
      <c r="B111" s="93" t="s">
        <v>123</v>
      </c>
      <c r="C111" s="44" t="s">
        <v>18</v>
      </c>
      <c r="D111" s="44"/>
      <c r="E111" s="44"/>
      <c r="F111" s="44"/>
      <c r="G111" s="45"/>
      <c r="H111" s="46"/>
      <c r="I111" s="46"/>
    </row>
    <row r="112" spans="1:13" hidden="1" x14ac:dyDescent="0.2">
      <c r="A112" s="89"/>
      <c r="B112" s="93"/>
      <c r="C112" s="44" t="s">
        <v>15</v>
      </c>
      <c r="D112" s="44"/>
      <c r="E112" s="44"/>
      <c r="F112" s="44"/>
      <c r="G112" s="45"/>
      <c r="H112" s="46"/>
      <c r="I112" s="46"/>
    </row>
    <row r="113" spans="1:11" hidden="1" x14ac:dyDescent="0.2">
      <c r="A113" s="89" t="s">
        <v>55</v>
      </c>
      <c r="B113" s="93" t="s">
        <v>124</v>
      </c>
      <c r="C113" s="44" t="s">
        <v>38</v>
      </c>
      <c r="D113" s="44"/>
      <c r="E113" s="44"/>
      <c r="F113" s="44"/>
      <c r="G113" s="45"/>
      <c r="H113" s="46"/>
      <c r="I113" s="46"/>
    </row>
    <row r="114" spans="1:11" hidden="1" x14ac:dyDescent="0.2">
      <c r="A114" s="89"/>
      <c r="B114" s="93"/>
      <c r="C114" s="44" t="s">
        <v>15</v>
      </c>
      <c r="D114" s="44"/>
      <c r="E114" s="44"/>
      <c r="F114" s="44"/>
      <c r="G114" s="45"/>
      <c r="H114" s="46"/>
      <c r="I114" s="46"/>
    </row>
    <row r="115" spans="1:11" hidden="1" x14ac:dyDescent="0.2">
      <c r="A115" s="89" t="s">
        <v>57</v>
      </c>
      <c r="B115" s="93" t="s">
        <v>125</v>
      </c>
      <c r="C115" s="44" t="s">
        <v>49</v>
      </c>
      <c r="D115" s="44"/>
      <c r="E115" s="44"/>
      <c r="F115" s="44"/>
      <c r="G115" s="45"/>
      <c r="H115" s="46"/>
      <c r="I115" s="46"/>
    </row>
    <row r="116" spans="1:11" hidden="1" x14ac:dyDescent="0.2">
      <c r="A116" s="89"/>
      <c r="B116" s="93"/>
      <c r="C116" s="44" t="s">
        <v>126</v>
      </c>
      <c r="D116" s="44"/>
      <c r="E116" s="44"/>
      <c r="F116" s="44"/>
      <c r="G116" s="45"/>
      <c r="H116" s="46"/>
      <c r="I116" s="46"/>
    </row>
    <row r="117" spans="1:11" hidden="1" x14ac:dyDescent="0.2">
      <c r="A117" s="92">
        <v>7</v>
      </c>
      <c r="B117" s="93" t="s">
        <v>127</v>
      </c>
      <c r="C117" s="44" t="s">
        <v>128</v>
      </c>
      <c r="D117" s="44"/>
      <c r="E117" s="44"/>
      <c r="F117" s="44"/>
      <c r="G117" s="45"/>
      <c r="H117" s="46"/>
      <c r="I117" s="46"/>
    </row>
    <row r="118" spans="1:11" hidden="1" x14ac:dyDescent="0.2">
      <c r="A118" s="92"/>
      <c r="B118" s="93"/>
      <c r="C118" s="44" t="s">
        <v>15</v>
      </c>
      <c r="D118" s="44"/>
      <c r="E118" s="44"/>
      <c r="F118" s="44"/>
      <c r="G118" s="45"/>
      <c r="H118" s="46"/>
      <c r="I118" s="46"/>
    </row>
    <row r="119" spans="1:11" s="20" customFormat="1" hidden="1" x14ac:dyDescent="0.2">
      <c r="A119" s="92">
        <v>8</v>
      </c>
      <c r="B119" s="93" t="s">
        <v>129</v>
      </c>
      <c r="C119" s="44" t="s">
        <v>38</v>
      </c>
      <c r="D119" s="44"/>
      <c r="E119" s="44"/>
      <c r="F119" s="44"/>
      <c r="G119" s="45"/>
      <c r="H119" s="46"/>
      <c r="I119" s="46"/>
      <c r="K119" s="2"/>
    </row>
    <row r="120" spans="1:11" s="20" customFormat="1" hidden="1" x14ac:dyDescent="0.2">
      <c r="A120" s="92"/>
      <c r="B120" s="93"/>
      <c r="C120" s="44" t="s">
        <v>15</v>
      </c>
      <c r="D120" s="44"/>
      <c r="E120" s="44"/>
      <c r="F120" s="44"/>
      <c r="G120" s="45"/>
      <c r="H120" s="46"/>
      <c r="I120" s="46"/>
      <c r="K120" s="2"/>
    </row>
    <row r="121" spans="1:11" hidden="1" x14ac:dyDescent="0.2">
      <c r="A121" s="92">
        <v>9</v>
      </c>
      <c r="B121" s="93" t="s">
        <v>130</v>
      </c>
      <c r="C121" s="44" t="s">
        <v>131</v>
      </c>
      <c r="D121" s="44"/>
      <c r="E121" s="44"/>
      <c r="F121" s="44"/>
      <c r="G121" s="45"/>
      <c r="H121" s="46"/>
      <c r="I121" s="46"/>
    </row>
    <row r="122" spans="1:11" hidden="1" x14ac:dyDescent="0.2">
      <c r="A122" s="92"/>
      <c r="B122" s="93"/>
      <c r="C122" s="44" t="s">
        <v>15</v>
      </c>
      <c r="D122" s="44"/>
      <c r="E122" s="44"/>
      <c r="F122" s="44"/>
      <c r="G122" s="45"/>
      <c r="H122" s="46"/>
      <c r="I122" s="46"/>
    </row>
    <row r="123" spans="1:11" hidden="1" x14ac:dyDescent="0.2">
      <c r="A123" s="27" t="s">
        <v>65</v>
      </c>
      <c r="B123" s="16" t="s">
        <v>132</v>
      </c>
      <c r="C123" s="44" t="s">
        <v>15</v>
      </c>
      <c r="D123" s="44"/>
      <c r="E123" s="44"/>
      <c r="F123" s="44"/>
      <c r="G123" s="45"/>
      <c r="H123" s="46"/>
      <c r="I123" s="46"/>
    </row>
    <row r="124" spans="1:11" hidden="1" x14ac:dyDescent="0.2">
      <c r="A124" s="27" t="s">
        <v>133</v>
      </c>
      <c r="B124" s="25" t="s">
        <v>134</v>
      </c>
      <c r="C124" s="44" t="s">
        <v>15</v>
      </c>
      <c r="D124" s="44"/>
      <c r="E124" s="44"/>
      <c r="F124" s="44"/>
      <c r="G124" s="45"/>
      <c r="H124" s="46"/>
      <c r="I124" s="46"/>
    </row>
    <row r="125" spans="1:11" hidden="1" x14ac:dyDescent="0.2">
      <c r="A125" s="27" t="s">
        <v>67</v>
      </c>
      <c r="B125" s="16" t="s">
        <v>135</v>
      </c>
      <c r="C125" s="44" t="s">
        <v>15</v>
      </c>
      <c r="D125" s="44"/>
      <c r="E125" s="44"/>
      <c r="F125" s="44"/>
      <c r="G125" s="45"/>
      <c r="H125" s="46"/>
      <c r="I125" s="46"/>
    </row>
    <row r="126" spans="1:11" hidden="1" x14ac:dyDescent="0.2">
      <c r="A126" s="27" t="s">
        <v>69</v>
      </c>
      <c r="B126" s="16" t="s">
        <v>136</v>
      </c>
      <c r="C126" s="44" t="s">
        <v>15</v>
      </c>
      <c r="D126" s="44"/>
      <c r="E126" s="44"/>
      <c r="F126" s="44"/>
      <c r="G126" s="45"/>
      <c r="H126" s="46"/>
      <c r="I126" s="46"/>
    </row>
    <row r="127" spans="1:11" hidden="1" x14ac:dyDescent="0.2">
      <c r="A127" s="13">
        <v>13</v>
      </c>
      <c r="B127" s="16" t="s">
        <v>137</v>
      </c>
      <c r="C127" s="44" t="s">
        <v>15</v>
      </c>
      <c r="D127" s="44"/>
      <c r="E127" s="44"/>
      <c r="F127" s="44"/>
      <c r="G127" s="45"/>
      <c r="H127" s="46"/>
      <c r="I127" s="46"/>
    </row>
    <row r="128" spans="1:11" hidden="1" x14ac:dyDescent="0.2">
      <c r="A128" s="13">
        <v>14</v>
      </c>
      <c r="B128" s="16" t="s">
        <v>138</v>
      </c>
      <c r="C128" s="44"/>
      <c r="D128" s="44"/>
      <c r="E128" s="44"/>
      <c r="F128" s="44"/>
      <c r="G128" s="45"/>
      <c r="H128" s="46"/>
      <c r="I128" s="46"/>
    </row>
    <row r="129" spans="1:115" hidden="1" x14ac:dyDescent="0.2">
      <c r="A129" s="27" t="s">
        <v>75</v>
      </c>
      <c r="B129" s="16" t="s">
        <v>139</v>
      </c>
      <c r="C129" s="44" t="s">
        <v>15</v>
      </c>
      <c r="D129" s="44"/>
      <c r="E129" s="44"/>
      <c r="F129" s="44"/>
      <c r="G129" s="45"/>
      <c r="H129" s="46"/>
      <c r="I129" s="46"/>
    </row>
    <row r="130" spans="1:115" hidden="1" x14ac:dyDescent="0.2">
      <c r="A130" s="23">
        <v>16</v>
      </c>
      <c r="B130" s="16" t="s">
        <v>140</v>
      </c>
      <c r="C130" s="44" t="s">
        <v>15</v>
      </c>
      <c r="D130" s="44"/>
      <c r="E130" s="44"/>
      <c r="F130" s="44"/>
      <c r="G130" s="45"/>
      <c r="H130" s="46"/>
      <c r="I130" s="46"/>
    </row>
    <row r="131" spans="1:115" hidden="1" x14ac:dyDescent="0.2">
      <c r="A131" s="27" t="s">
        <v>141</v>
      </c>
      <c r="B131" s="25" t="s">
        <v>142</v>
      </c>
      <c r="C131" s="44" t="s">
        <v>126</v>
      </c>
      <c r="D131" s="44"/>
      <c r="E131" s="44"/>
      <c r="F131" s="44"/>
      <c r="G131" s="45"/>
      <c r="H131" s="46"/>
      <c r="I131" s="46"/>
    </row>
    <row r="132" spans="1:115" hidden="1" x14ac:dyDescent="0.2">
      <c r="A132" s="89" t="s">
        <v>143</v>
      </c>
      <c r="B132" s="86" t="s">
        <v>144</v>
      </c>
      <c r="C132" s="44" t="s">
        <v>38</v>
      </c>
      <c r="D132" s="44"/>
      <c r="E132" s="44"/>
      <c r="F132" s="44"/>
      <c r="G132" s="45"/>
      <c r="H132" s="46"/>
      <c r="I132" s="46"/>
    </row>
    <row r="133" spans="1:115" hidden="1" x14ac:dyDescent="0.2">
      <c r="A133" s="89"/>
      <c r="B133" s="86"/>
      <c r="C133" s="44" t="s">
        <v>15</v>
      </c>
      <c r="D133" s="44"/>
      <c r="E133" s="44"/>
      <c r="F133" s="44"/>
      <c r="G133" s="45"/>
      <c r="H133" s="46"/>
      <c r="I133" s="46"/>
    </row>
    <row r="134" spans="1:115" hidden="1" x14ac:dyDescent="0.2">
      <c r="A134" s="89" t="s">
        <v>145</v>
      </c>
      <c r="B134" s="86" t="s">
        <v>146</v>
      </c>
      <c r="C134" s="44" t="s">
        <v>38</v>
      </c>
      <c r="D134" s="44"/>
      <c r="E134" s="44"/>
      <c r="F134" s="44"/>
      <c r="G134" s="45"/>
      <c r="H134" s="46"/>
      <c r="I134" s="46"/>
    </row>
    <row r="135" spans="1:115" hidden="1" x14ac:dyDescent="0.2">
      <c r="A135" s="89"/>
      <c r="B135" s="86"/>
      <c r="C135" s="44" t="s">
        <v>147</v>
      </c>
      <c r="D135" s="44"/>
      <c r="E135" s="44"/>
      <c r="F135" s="44"/>
      <c r="G135" s="45"/>
      <c r="H135" s="46"/>
      <c r="I135" s="46"/>
    </row>
    <row r="136" spans="1:115" hidden="1" x14ac:dyDescent="0.2">
      <c r="A136" s="89" t="s">
        <v>148</v>
      </c>
      <c r="B136" s="86" t="s">
        <v>149</v>
      </c>
      <c r="C136" s="44" t="s">
        <v>38</v>
      </c>
      <c r="D136" s="44"/>
      <c r="E136" s="44"/>
      <c r="F136" s="44"/>
      <c r="G136" s="45"/>
      <c r="H136" s="46"/>
      <c r="I136" s="46"/>
    </row>
    <row r="137" spans="1:115" hidden="1" x14ac:dyDescent="0.2">
      <c r="A137" s="89"/>
      <c r="B137" s="86"/>
      <c r="C137" s="44" t="s">
        <v>15</v>
      </c>
      <c r="D137" s="44"/>
      <c r="E137" s="44"/>
      <c r="F137" s="44"/>
      <c r="G137" s="45"/>
      <c r="H137" s="46"/>
      <c r="I137" s="46"/>
    </row>
    <row r="138" spans="1:115" hidden="1" x14ac:dyDescent="0.2">
      <c r="A138" s="89" t="s">
        <v>150</v>
      </c>
      <c r="B138" s="86" t="s">
        <v>151</v>
      </c>
      <c r="C138" s="44" t="s">
        <v>38</v>
      </c>
      <c r="D138" s="44"/>
      <c r="E138" s="44"/>
      <c r="F138" s="44"/>
      <c r="G138" s="45"/>
      <c r="H138" s="46"/>
      <c r="I138" s="46"/>
    </row>
    <row r="139" spans="1:115" hidden="1" x14ac:dyDescent="0.2">
      <c r="A139" s="89"/>
      <c r="B139" s="86"/>
      <c r="C139" s="44" t="s">
        <v>15</v>
      </c>
      <c r="D139" s="44"/>
      <c r="E139" s="44"/>
      <c r="F139" s="44"/>
      <c r="G139" s="45"/>
      <c r="H139" s="46"/>
      <c r="I139" s="46"/>
    </row>
    <row r="140" spans="1:115" hidden="1" x14ac:dyDescent="0.2">
      <c r="A140" s="27" t="s">
        <v>80</v>
      </c>
      <c r="B140" s="25" t="s">
        <v>152</v>
      </c>
      <c r="C140" s="44" t="s">
        <v>15</v>
      </c>
      <c r="D140" s="44"/>
      <c r="E140" s="44"/>
      <c r="F140" s="44"/>
      <c r="G140" s="45"/>
      <c r="H140" s="44"/>
      <c r="I140" s="44"/>
    </row>
    <row r="141" spans="1:115" s="52" customFormat="1" ht="13.5" hidden="1" thickBot="1" x14ac:dyDescent="0.25">
      <c r="A141" s="47" t="s">
        <v>153</v>
      </c>
      <c r="B141" s="48" t="s">
        <v>154</v>
      </c>
      <c r="C141" s="49" t="s">
        <v>15</v>
      </c>
      <c r="D141" s="49"/>
      <c r="E141" s="49"/>
      <c r="F141" s="49"/>
      <c r="G141" s="50"/>
      <c r="H141" s="49"/>
      <c r="I141" s="49"/>
      <c r="J141" s="51"/>
      <c r="K141" s="2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</row>
    <row r="142" spans="1:115" hidden="1" x14ac:dyDescent="0.2">
      <c r="A142" s="53" t="s">
        <v>83</v>
      </c>
      <c r="B142" s="54" t="s">
        <v>155</v>
      </c>
      <c r="C142" s="55" t="s">
        <v>38</v>
      </c>
      <c r="D142" s="56"/>
      <c r="E142" s="56"/>
      <c r="F142" s="56"/>
      <c r="G142" s="57"/>
      <c r="H142" s="58"/>
      <c r="I142" s="59"/>
    </row>
    <row r="143" spans="1:115" ht="13.5" hidden="1" thickBot="1" x14ac:dyDescent="0.25">
      <c r="A143" s="60"/>
      <c r="B143" s="61" t="s">
        <v>156</v>
      </c>
      <c r="C143" s="62" t="s">
        <v>15</v>
      </c>
      <c r="D143" s="38"/>
      <c r="E143" s="38"/>
      <c r="F143" s="38"/>
      <c r="G143" s="57"/>
      <c r="H143" s="58"/>
      <c r="I143" s="63"/>
    </row>
    <row r="144" spans="1:115" hidden="1" x14ac:dyDescent="0.2">
      <c r="A144" s="90" t="s">
        <v>157</v>
      </c>
      <c r="B144" s="91" t="s">
        <v>158</v>
      </c>
      <c r="C144" s="55" t="s">
        <v>38</v>
      </c>
      <c r="D144" s="56"/>
      <c r="E144" s="56"/>
      <c r="F144" s="56"/>
      <c r="G144" s="57"/>
      <c r="H144" s="58"/>
      <c r="I144" s="59"/>
    </row>
    <row r="145" spans="1:9" hidden="1" x14ac:dyDescent="0.2">
      <c r="A145" s="84"/>
      <c r="B145" s="86"/>
      <c r="C145" s="44" t="s">
        <v>15</v>
      </c>
      <c r="D145" s="64"/>
      <c r="E145" s="64"/>
      <c r="F145" s="64"/>
      <c r="G145" s="65"/>
      <c r="H145" s="66"/>
      <c r="I145" s="67"/>
    </row>
    <row r="146" spans="1:9" hidden="1" x14ac:dyDescent="0.2">
      <c r="A146" s="84" t="s">
        <v>159</v>
      </c>
      <c r="B146" s="86" t="s">
        <v>160</v>
      </c>
      <c r="C146" s="44" t="s">
        <v>38</v>
      </c>
      <c r="D146" s="64"/>
      <c r="E146" s="64"/>
      <c r="F146" s="64"/>
      <c r="G146" s="65"/>
      <c r="H146" s="66"/>
      <c r="I146" s="67"/>
    </row>
    <row r="147" spans="1:9" hidden="1" x14ac:dyDescent="0.2">
      <c r="A147" s="84"/>
      <c r="B147" s="86"/>
      <c r="C147" s="44" t="s">
        <v>15</v>
      </c>
      <c r="D147" s="64"/>
      <c r="E147" s="64"/>
      <c r="F147" s="64"/>
      <c r="G147" s="65"/>
      <c r="H147" s="66"/>
      <c r="I147" s="67"/>
    </row>
    <row r="148" spans="1:9" hidden="1" x14ac:dyDescent="0.2">
      <c r="A148" s="84" t="s">
        <v>161</v>
      </c>
      <c r="B148" s="86" t="s">
        <v>162</v>
      </c>
      <c r="C148" s="44" t="s">
        <v>38</v>
      </c>
      <c r="D148" s="64"/>
      <c r="E148" s="64"/>
      <c r="F148" s="64"/>
      <c r="G148" s="65"/>
      <c r="H148" s="66"/>
      <c r="I148" s="67"/>
    </row>
    <row r="149" spans="1:9" hidden="1" x14ac:dyDescent="0.2">
      <c r="A149" s="84"/>
      <c r="B149" s="86"/>
      <c r="C149" s="44" t="s">
        <v>15</v>
      </c>
      <c r="D149" s="64"/>
      <c r="E149" s="64"/>
      <c r="F149" s="64"/>
      <c r="G149" s="65"/>
      <c r="H149" s="66"/>
      <c r="I149" s="67"/>
    </row>
    <row r="150" spans="1:9" hidden="1" x14ac:dyDescent="0.2">
      <c r="A150" s="84" t="s">
        <v>163</v>
      </c>
      <c r="B150" s="86" t="s">
        <v>164</v>
      </c>
      <c r="C150" s="44" t="s">
        <v>38</v>
      </c>
      <c r="D150" s="64"/>
      <c r="E150" s="64"/>
      <c r="F150" s="64"/>
      <c r="G150" s="65"/>
      <c r="H150" s="66"/>
      <c r="I150" s="67"/>
    </row>
    <row r="151" spans="1:9" hidden="1" x14ac:dyDescent="0.2">
      <c r="A151" s="84"/>
      <c r="B151" s="86"/>
      <c r="C151" s="44" t="s">
        <v>15</v>
      </c>
      <c r="D151" s="64"/>
      <c r="E151" s="64"/>
      <c r="F151" s="64"/>
      <c r="G151" s="65"/>
      <c r="H151" s="66"/>
      <c r="I151" s="67"/>
    </row>
    <row r="152" spans="1:9" hidden="1" x14ac:dyDescent="0.2">
      <c r="A152" s="84" t="s">
        <v>165</v>
      </c>
      <c r="B152" s="86" t="s">
        <v>166</v>
      </c>
      <c r="C152" s="44" t="s">
        <v>38</v>
      </c>
      <c r="D152" s="64"/>
      <c r="E152" s="64"/>
      <c r="F152" s="64"/>
      <c r="G152" s="65"/>
      <c r="H152" s="66"/>
      <c r="I152" s="67"/>
    </row>
    <row r="153" spans="1:9" hidden="1" x14ac:dyDescent="0.2">
      <c r="A153" s="84"/>
      <c r="B153" s="86"/>
      <c r="C153" s="44" t="s">
        <v>15</v>
      </c>
      <c r="D153" s="64"/>
      <c r="E153" s="64"/>
      <c r="F153" s="64"/>
      <c r="G153" s="65"/>
      <c r="H153" s="66"/>
      <c r="I153" s="67"/>
    </row>
    <row r="154" spans="1:9" hidden="1" x14ac:dyDescent="0.2">
      <c r="A154" s="84" t="s">
        <v>167</v>
      </c>
      <c r="B154" s="86" t="s">
        <v>168</v>
      </c>
      <c r="C154" s="44" t="s">
        <v>38</v>
      </c>
      <c r="D154" s="64"/>
      <c r="E154" s="64"/>
      <c r="F154" s="64"/>
      <c r="G154" s="65"/>
      <c r="H154" s="66"/>
      <c r="I154" s="67"/>
    </row>
    <row r="155" spans="1:9" hidden="1" x14ac:dyDescent="0.2">
      <c r="A155" s="84"/>
      <c r="B155" s="86"/>
      <c r="C155" s="44" t="s">
        <v>15</v>
      </c>
      <c r="D155" s="64"/>
      <c r="E155" s="64"/>
      <c r="F155" s="64"/>
      <c r="G155" s="65"/>
      <c r="H155" s="66"/>
      <c r="I155" s="67"/>
    </row>
    <row r="156" spans="1:9" hidden="1" x14ac:dyDescent="0.2">
      <c r="A156" s="84" t="s">
        <v>169</v>
      </c>
      <c r="B156" s="86" t="s">
        <v>170</v>
      </c>
      <c r="C156" s="44" t="s">
        <v>38</v>
      </c>
      <c r="D156" s="64"/>
      <c r="E156" s="64"/>
      <c r="F156" s="64"/>
      <c r="G156" s="65"/>
      <c r="H156" s="66"/>
      <c r="I156" s="67"/>
    </row>
    <row r="157" spans="1:9" hidden="1" x14ac:dyDescent="0.2">
      <c r="A157" s="84"/>
      <c r="B157" s="86"/>
      <c r="C157" s="44" t="s">
        <v>15</v>
      </c>
      <c r="D157" s="64"/>
      <c r="E157" s="64"/>
      <c r="F157" s="64"/>
      <c r="G157" s="65"/>
      <c r="H157" s="66"/>
      <c r="I157" s="67"/>
    </row>
    <row r="158" spans="1:9" hidden="1" x14ac:dyDescent="0.2">
      <c r="A158" s="84" t="s">
        <v>171</v>
      </c>
      <c r="B158" s="86" t="s">
        <v>172</v>
      </c>
      <c r="C158" s="44" t="s">
        <v>38</v>
      </c>
      <c r="D158" s="64"/>
      <c r="E158" s="64"/>
      <c r="F158" s="64"/>
      <c r="G158" s="65"/>
      <c r="H158" s="66"/>
      <c r="I158" s="67"/>
    </row>
    <row r="159" spans="1:9" ht="13.5" hidden="1" thickBot="1" x14ac:dyDescent="0.25">
      <c r="A159" s="85"/>
      <c r="B159" s="87"/>
      <c r="C159" s="62" t="s">
        <v>15</v>
      </c>
      <c r="D159" s="68"/>
      <c r="E159" s="68"/>
      <c r="F159" s="68"/>
      <c r="G159" s="69"/>
      <c r="H159" s="70"/>
      <c r="I159" s="63"/>
    </row>
    <row r="160" spans="1:9" hidden="1" x14ac:dyDescent="0.2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13" x14ac:dyDescent="0.2">
      <c r="A161" s="88" t="s">
        <v>117</v>
      </c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</row>
    <row r="162" spans="1:13" x14ac:dyDescent="0.2">
      <c r="A162" s="81" t="s">
        <v>118</v>
      </c>
      <c r="B162" s="82" t="s">
        <v>119</v>
      </c>
      <c r="C162" s="71" t="s">
        <v>38</v>
      </c>
      <c r="D162" s="71"/>
      <c r="E162" s="71"/>
      <c r="F162" s="71"/>
      <c r="G162" s="72"/>
      <c r="H162" s="72"/>
      <c r="I162" s="72"/>
    </row>
    <row r="163" spans="1:13" x14ac:dyDescent="0.2">
      <c r="A163" s="81"/>
      <c r="B163" s="82"/>
      <c r="C163" s="71" t="s">
        <v>15</v>
      </c>
      <c r="D163" s="71"/>
      <c r="E163" s="71"/>
      <c r="F163" s="71"/>
      <c r="G163" s="72"/>
      <c r="H163" s="72"/>
      <c r="I163" s="72"/>
      <c r="M163" s="26"/>
    </row>
    <row r="164" spans="1:13" x14ac:dyDescent="0.2">
      <c r="A164" s="81" t="s">
        <v>120</v>
      </c>
      <c r="B164" s="82" t="s">
        <v>121</v>
      </c>
      <c r="C164" s="71" t="s">
        <v>38</v>
      </c>
      <c r="D164" s="71"/>
      <c r="E164" s="71"/>
      <c r="F164" s="71"/>
      <c r="G164" s="72"/>
      <c r="H164" s="72"/>
      <c r="I164" s="72"/>
    </row>
    <row r="165" spans="1:13" x14ac:dyDescent="0.2">
      <c r="A165" s="81"/>
      <c r="B165" s="82"/>
      <c r="C165" s="71" t="s">
        <v>15</v>
      </c>
      <c r="D165" s="71"/>
      <c r="E165" s="71"/>
      <c r="F165" s="71"/>
      <c r="G165" s="72"/>
      <c r="H165" s="72"/>
      <c r="I165" s="72"/>
    </row>
    <row r="166" spans="1:13" x14ac:dyDescent="0.2">
      <c r="A166" s="81" t="s">
        <v>41</v>
      </c>
      <c r="B166" s="82" t="s">
        <v>122</v>
      </c>
      <c r="C166" s="71" t="s">
        <v>38</v>
      </c>
      <c r="D166" s="71"/>
      <c r="E166" s="71"/>
      <c r="F166" s="71"/>
      <c r="G166" s="72"/>
      <c r="H166" s="72"/>
      <c r="I166" s="72"/>
    </row>
    <row r="167" spans="1:13" x14ac:dyDescent="0.2">
      <c r="A167" s="81"/>
      <c r="B167" s="82"/>
      <c r="C167" s="71" t="s">
        <v>15</v>
      </c>
      <c r="D167" s="71"/>
      <c r="E167" s="71"/>
      <c r="F167" s="71"/>
      <c r="G167" s="72"/>
      <c r="H167" s="72"/>
      <c r="I167" s="72"/>
    </row>
    <row r="168" spans="1:13" x14ac:dyDescent="0.2">
      <c r="A168" s="81" t="s">
        <v>52</v>
      </c>
      <c r="B168" s="82" t="s">
        <v>123</v>
      </c>
      <c r="C168" s="71" t="s">
        <v>18</v>
      </c>
      <c r="D168" s="71"/>
      <c r="E168" s="71"/>
      <c r="F168" s="71"/>
      <c r="G168" s="72"/>
      <c r="H168" s="72"/>
      <c r="I168" s="72"/>
    </row>
    <row r="169" spans="1:13" x14ac:dyDescent="0.2">
      <c r="A169" s="81"/>
      <c r="B169" s="82"/>
      <c r="C169" s="71" t="s">
        <v>15</v>
      </c>
      <c r="D169" s="71"/>
      <c r="E169" s="71"/>
      <c r="F169" s="71"/>
      <c r="G169" s="72"/>
      <c r="H169" s="72"/>
      <c r="I169" s="72"/>
    </row>
    <row r="170" spans="1:13" x14ac:dyDescent="0.2">
      <c r="A170" s="81" t="s">
        <v>55</v>
      </c>
      <c r="B170" s="82" t="s">
        <v>124</v>
      </c>
      <c r="C170" s="71" t="s">
        <v>38</v>
      </c>
      <c r="D170" s="71"/>
      <c r="E170" s="71"/>
      <c r="F170" s="71"/>
      <c r="G170" s="72"/>
      <c r="H170" s="72"/>
      <c r="I170" s="72"/>
    </row>
    <row r="171" spans="1:13" x14ac:dyDescent="0.2">
      <c r="A171" s="81"/>
      <c r="B171" s="82"/>
      <c r="C171" s="71" t="s">
        <v>15</v>
      </c>
      <c r="D171" s="71"/>
      <c r="E171" s="71"/>
      <c r="F171" s="71"/>
      <c r="G171" s="72"/>
      <c r="H171" s="72"/>
      <c r="I171" s="72"/>
    </row>
    <row r="172" spans="1:13" x14ac:dyDescent="0.2">
      <c r="A172" s="81" t="s">
        <v>57</v>
      </c>
      <c r="B172" s="82" t="s">
        <v>125</v>
      </c>
      <c r="C172" s="71" t="s">
        <v>49</v>
      </c>
      <c r="D172" s="71"/>
      <c r="E172" s="71"/>
      <c r="F172" s="71"/>
      <c r="G172" s="72"/>
      <c r="H172" s="72"/>
      <c r="I172" s="72"/>
    </row>
    <row r="173" spans="1:13" x14ac:dyDescent="0.2">
      <c r="A173" s="81"/>
      <c r="B173" s="82"/>
      <c r="C173" s="71" t="s">
        <v>126</v>
      </c>
      <c r="D173" s="71"/>
      <c r="E173" s="71"/>
      <c r="F173" s="71"/>
      <c r="G173" s="72"/>
      <c r="H173" s="72"/>
      <c r="I173" s="72"/>
    </row>
    <row r="174" spans="1:13" x14ac:dyDescent="0.2">
      <c r="A174" s="83">
        <v>7</v>
      </c>
      <c r="B174" s="82" t="s">
        <v>127</v>
      </c>
      <c r="C174" s="71" t="s">
        <v>128</v>
      </c>
      <c r="D174" s="71"/>
      <c r="E174" s="71"/>
      <c r="F174" s="71"/>
      <c r="G174" s="72"/>
      <c r="H174" s="72"/>
      <c r="I174" s="72"/>
    </row>
    <row r="175" spans="1:13" x14ac:dyDescent="0.2">
      <c r="A175" s="83"/>
      <c r="B175" s="82"/>
      <c r="C175" s="71" t="s">
        <v>15</v>
      </c>
      <c r="D175" s="71"/>
      <c r="E175" s="71"/>
      <c r="F175" s="71"/>
      <c r="G175" s="72"/>
      <c r="H175" s="72"/>
      <c r="I175" s="72"/>
    </row>
    <row r="176" spans="1:13" s="20" customFormat="1" x14ac:dyDescent="0.2">
      <c r="A176" s="83">
        <v>8</v>
      </c>
      <c r="B176" s="82" t="s">
        <v>129</v>
      </c>
      <c r="C176" s="71" t="s">
        <v>38</v>
      </c>
      <c r="D176" s="71"/>
      <c r="E176" s="71"/>
      <c r="F176" s="71"/>
      <c r="G176" s="72"/>
      <c r="H176" s="72"/>
      <c r="I176" s="72"/>
      <c r="J176" s="2"/>
      <c r="K176" s="2"/>
      <c r="L176" s="2"/>
    </row>
    <row r="177" spans="1:12" s="20" customFormat="1" x14ac:dyDescent="0.2">
      <c r="A177" s="83"/>
      <c r="B177" s="82"/>
      <c r="C177" s="71" t="s">
        <v>15</v>
      </c>
      <c r="D177" s="71"/>
      <c r="E177" s="71"/>
      <c r="F177" s="71"/>
      <c r="G177" s="72"/>
      <c r="H177" s="72"/>
      <c r="I177" s="72"/>
      <c r="J177" s="2"/>
      <c r="K177" s="2"/>
      <c r="L177" s="2"/>
    </row>
    <row r="178" spans="1:12" x14ac:dyDescent="0.2">
      <c r="A178" s="83">
        <v>9</v>
      </c>
      <c r="B178" s="82" t="s">
        <v>130</v>
      </c>
      <c r="C178" s="71" t="s">
        <v>131</v>
      </c>
      <c r="D178" s="71"/>
      <c r="E178" s="71"/>
      <c r="F178" s="71"/>
      <c r="G178" s="72"/>
      <c r="H178" s="72"/>
      <c r="I178" s="72"/>
    </row>
    <row r="179" spans="1:12" x14ac:dyDescent="0.2">
      <c r="A179" s="83"/>
      <c r="B179" s="82"/>
      <c r="C179" s="71" t="s">
        <v>15</v>
      </c>
      <c r="D179" s="71"/>
      <c r="E179" s="71"/>
      <c r="F179" s="71"/>
      <c r="G179" s="72"/>
      <c r="H179" s="72"/>
      <c r="I179" s="72"/>
    </row>
    <row r="180" spans="1:12" x14ac:dyDescent="0.2">
      <c r="A180" s="73" t="s">
        <v>65</v>
      </c>
      <c r="B180" s="74" t="s">
        <v>132</v>
      </c>
      <c r="C180" s="71" t="s">
        <v>15</v>
      </c>
      <c r="D180" s="71"/>
      <c r="E180" s="71"/>
      <c r="F180" s="71"/>
      <c r="G180" s="72">
        <f>I180</f>
        <v>134.20599999999999</v>
      </c>
      <c r="H180" s="72"/>
      <c r="I180" s="72">
        <v>134.20599999999999</v>
      </c>
    </row>
    <row r="181" spans="1:12" x14ac:dyDescent="0.2">
      <c r="A181" s="73" t="s">
        <v>133</v>
      </c>
      <c r="B181" s="74" t="s">
        <v>134</v>
      </c>
      <c r="C181" s="71" t="s">
        <v>15</v>
      </c>
      <c r="D181" s="71"/>
      <c r="E181" s="71"/>
      <c r="F181" s="71"/>
      <c r="G181" s="72">
        <f t="shared" ref="G181:G187" si="6">I181</f>
        <v>0</v>
      </c>
      <c r="H181" s="72"/>
      <c r="I181" s="72"/>
    </row>
    <row r="182" spans="1:12" x14ac:dyDescent="0.2">
      <c r="A182" s="73" t="s">
        <v>67</v>
      </c>
      <c r="B182" s="74" t="s">
        <v>135</v>
      </c>
      <c r="C182" s="71" t="s">
        <v>15</v>
      </c>
      <c r="D182" s="71"/>
      <c r="E182" s="71"/>
      <c r="F182" s="71"/>
      <c r="G182" s="72">
        <f t="shared" si="6"/>
        <v>22.7</v>
      </c>
      <c r="H182" s="72"/>
      <c r="I182" s="72">
        <v>22.7</v>
      </c>
    </row>
    <row r="183" spans="1:12" x14ac:dyDescent="0.2">
      <c r="A183" s="73" t="s">
        <v>69</v>
      </c>
      <c r="B183" s="74" t="s">
        <v>136</v>
      </c>
      <c r="C183" s="71" t="s">
        <v>15</v>
      </c>
      <c r="D183" s="71"/>
      <c r="E183" s="71"/>
      <c r="F183" s="71"/>
      <c r="G183" s="72">
        <f t="shared" si="6"/>
        <v>0</v>
      </c>
      <c r="H183" s="72"/>
      <c r="I183" s="72"/>
    </row>
    <row r="184" spans="1:12" x14ac:dyDescent="0.2">
      <c r="A184" s="75">
        <v>13</v>
      </c>
      <c r="B184" s="74" t="s">
        <v>137</v>
      </c>
      <c r="C184" s="71" t="s">
        <v>15</v>
      </c>
      <c r="D184" s="71"/>
      <c r="E184" s="71"/>
      <c r="F184" s="71"/>
      <c r="G184" s="72">
        <f t="shared" si="6"/>
        <v>0</v>
      </c>
      <c r="H184" s="72"/>
      <c r="I184" s="72"/>
    </row>
    <row r="185" spans="1:12" ht="30.75" customHeight="1" x14ac:dyDescent="0.2">
      <c r="A185" s="75">
        <v>14</v>
      </c>
      <c r="B185" s="76" t="s">
        <v>138</v>
      </c>
      <c r="C185" s="71"/>
      <c r="D185" s="71"/>
      <c r="E185" s="71"/>
      <c r="F185" s="71"/>
      <c r="G185" s="72">
        <f t="shared" si="6"/>
        <v>0</v>
      </c>
      <c r="H185" s="72"/>
      <c r="I185" s="72"/>
    </row>
    <row r="186" spans="1:12" x14ac:dyDescent="0.2">
      <c r="A186" s="73" t="s">
        <v>75</v>
      </c>
      <c r="B186" s="74" t="s">
        <v>139</v>
      </c>
      <c r="C186" s="71" t="s">
        <v>15</v>
      </c>
      <c r="D186" s="71"/>
      <c r="E186" s="71"/>
      <c r="F186" s="71"/>
      <c r="G186" s="72">
        <f t="shared" si="6"/>
        <v>0</v>
      </c>
      <c r="H186" s="72"/>
      <c r="I186" s="72"/>
    </row>
    <row r="187" spans="1:12" x14ac:dyDescent="0.2">
      <c r="A187" s="77">
        <v>16</v>
      </c>
      <c r="B187" s="74" t="s">
        <v>140</v>
      </c>
      <c r="C187" s="71" t="s">
        <v>15</v>
      </c>
      <c r="D187" s="71"/>
      <c r="E187" s="71"/>
      <c r="F187" s="71"/>
      <c r="G187" s="72">
        <f t="shared" si="6"/>
        <v>4937.4799999999996</v>
      </c>
      <c r="H187" s="72"/>
      <c r="I187" s="72">
        <v>4937.4799999999996</v>
      </c>
    </row>
    <row r="188" spans="1:12" x14ac:dyDescent="0.2">
      <c r="A188" s="73" t="s">
        <v>141</v>
      </c>
      <c r="B188" s="74" t="s">
        <v>142</v>
      </c>
      <c r="C188" s="71" t="s">
        <v>126</v>
      </c>
      <c r="D188" s="71"/>
      <c r="E188" s="71"/>
      <c r="F188" s="71"/>
      <c r="G188" s="72"/>
      <c r="H188" s="72"/>
      <c r="I188" s="72"/>
    </row>
    <row r="189" spans="1:12" x14ac:dyDescent="0.2">
      <c r="A189" s="81" t="s">
        <v>143</v>
      </c>
      <c r="B189" s="82" t="s">
        <v>144</v>
      </c>
      <c r="C189" s="71" t="s">
        <v>38</v>
      </c>
      <c r="D189" s="71"/>
      <c r="E189" s="71"/>
      <c r="F189" s="71"/>
      <c r="G189" s="72"/>
      <c r="H189" s="72"/>
      <c r="I189" s="72"/>
    </row>
    <row r="190" spans="1:12" x14ac:dyDescent="0.2">
      <c r="A190" s="81"/>
      <c r="B190" s="82"/>
      <c r="C190" s="71" t="s">
        <v>15</v>
      </c>
      <c r="D190" s="71"/>
      <c r="E190" s="71"/>
      <c r="F190" s="71"/>
      <c r="G190" s="72"/>
      <c r="H190" s="72"/>
      <c r="I190" s="72"/>
    </row>
    <row r="191" spans="1:12" x14ac:dyDescent="0.2">
      <c r="A191" s="81" t="s">
        <v>145</v>
      </c>
      <c r="B191" s="82" t="s">
        <v>146</v>
      </c>
      <c r="C191" s="71" t="s">
        <v>38</v>
      </c>
      <c r="D191" s="71"/>
      <c r="E191" s="71"/>
      <c r="F191" s="71"/>
      <c r="G191" s="72"/>
      <c r="H191" s="72"/>
      <c r="I191" s="72"/>
    </row>
    <row r="192" spans="1:12" x14ac:dyDescent="0.2">
      <c r="A192" s="81"/>
      <c r="B192" s="82"/>
      <c r="C192" s="71" t="s">
        <v>147</v>
      </c>
      <c r="D192" s="71"/>
      <c r="E192" s="71"/>
      <c r="F192" s="71"/>
      <c r="G192" s="72"/>
      <c r="H192" s="72"/>
      <c r="I192" s="72"/>
    </row>
    <row r="193" spans="1:118" x14ac:dyDescent="0.2">
      <c r="A193" s="81" t="s">
        <v>148</v>
      </c>
      <c r="B193" s="82" t="s">
        <v>149</v>
      </c>
      <c r="C193" s="71" t="s">
        <v>38</v>
      </c>
      <c r="D193" s="71"/>
      <c r="E193" s="71"/>
      <c r="F193" s="71"/>
      <c r="G193" s="72"/>
      <c r="H193" s="72"/>
      <c r="I193" s="72"/>
    </row>
    <row r="194" spans="1:118" x14ac:dyDescent="0.2">
      <c r="A194" s="81"/>
      <c r="B194" s="82"/>
      <c r="C194" s="71" t="s">
        <v>15</v>
      </c>
      <c r="D194" s="71"/>
      <c r="E194" s="71"/>
      <c r="F194" s="71"/>
      <c r="G194" s="72"/>
      <c r="H194" s="72"/>
      <c r="I194" s="72"/>
    </row>
    <row r="195" spans="1:118" x14ac:dyDescent="0.2">
      <c r="A195" s="81" t="s">
        <v>150</v>
      </c>
      <c r="B195" s="82" t="s">
        <v>151</v>
      </c>
      <c r="C195" s="71" t="s">
        <v>38</v>
      </c>
      <c r="D195" s="71"/>
      <c r="E195" s="71"/>
      <c r="F195" s="71"/>
      <c r="G195" s="72"/>
      <c r="H195" s="72"/>
      <c r="I195" s="72"/>
    </row>
    <row r="196" spans="1:118" x14ac:dyDescent="0.2">
      <c r="A196" s="81"/>
      <c r="B196" s="82"/>
      <c r="C196" s="71" t="s">
        <v>15</v>
      </c>
      <c r="D196" s="71"/>
      <c r="E196" s="71"/>
      <c r="F196" s="71"/>
      <c r="G196" s="72"/>
      <c r="H196" s="72"/>
      <c r="I196" s="72"/>
    </row>
    <row r="197" spans="1:118" x14ac:dyDescent="0.2">
      <c r="A197" s="73" t="s">
        <v>80</v>
      </c>
      <c r="B197" s="74" t="s">
        <v>152</v>
      </c>
      <c r="C197" s="71" t="s">
        <v>15</v>
      </c>
      <c r="D197" s="71"/>
      <c r="E197" s="71"/>
      <c r="F197" s="71"/>
      <c r="G197" s="72">
        <v>420.63299999999998</v>
      </c>
      <c r="H197" s="72">
        <v>420.63299999999998</v>
      </c>
      <c r="I197" s="72"/>
      <c r="J197" s="51"/>
      <c r="K197" s="51"/>
      <c r="L197" s="51"/>
    </row>
    <row r="198" spans="1:118" s="52" customFormat="1" ht="13.5" thickBot="1" x14ac:dyDescent="0.25">
      <c r="A198" s="78" t="s">
        <v>153</v>
      </c>
      <c r="B198" s="79" t="s">
        <v>154</v>
      </c>
      <c r="C198" s="80" t="s">
        <v>15</v>
      </c>
      <c r="D198" s="80"/>
      <c r="E198" s="80"/>
      <c r="F198" s="80"/>
      <c r="G198" s="72">
        <v>420.63299999999998</v>
      </c>
      <c r="H198" s="72">
        <v>420.63299999999998</v>
      </c>
      <c r="I198" s="72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</row>
    <row r="199" spans="1:118" x14ac:dyDescent="0.2">
      <c r="A199" s="73" t="s">
        <v>83</v>
      </c>
      <c r="B199" s="74" t="s">
        <v>155</v>
      </c>
      <c r="C199" s="71" t="s">
        <v>38</v>
      </c>
      <c r="D199" s="71"/>
      <c r="E199" s="71"/>
      <c r="F199" s="71"/>
      <c r="G199" s="72">
        <v>1092</v>
      </c>
      <c r="H199" s="72">
        <f>H207+H209+H211+H213</f>
        <v>690</v>
      </c>
      <c r="I199" s="72"/>
    </row>
    <row r="200" spans="1:118" x14ac:dyDescent="0.2">
      <c r="A200" s="73"/>
      <c r="B200" s="74" t="s">
        <v>156</v>
      </c>
      <c r="C200" s="71" t="s">
        <v>15</v>
      </c>
      <c r="D200" s="71"/>
      <c r="E200" s="71"/>
      <c r="F200" s="71"/>
      <c r="G200" s="72">
        <v>72.86999999999999</v>
      </c>
      <c r="H200" s="72">
        <f>H208+H210+H212+H214</f>
        <v>46.059999999999995</v>
      </c>
      <c r="I200" s="72"/>
    </row>
    <row r="201" spans="1:118" x14ac:dyDescent="0.2">
      <c r="A201" s="81" t="s">
        <v>157</v>
      </c>
      <c r="B201" s="82" t="s">
        <v>158</v>
      </c>
      <c r="C201" s="71" t="s">
        <v>38</v>
      </c>
      <c r="D201" s="71"/>
      <c r="E201" s="71"/>
      <c r="F201" s="71"/>
      <c r="G201" s="72"/>
      <c r="H201" s="72"/>
      <c r="I201" s="72"/>
    </row>
    <row r="202" spans="1:118" x14ac:dyDescent="0.2">
      <c r="A202" s="81"/>
      <c r="B202" s="82"/>
      <c r="C202" s="71" t="s">
        <v>15</v>
      </c>
      <c r="D202" s="71"/>
      <c r="E202" s="71"/>
      <c r="F202" s="71"/>
      <c r="G202" s="72"/>
      <c r="H202" s="72"/>
      <c r="I202" s="72"/>
    </row>
    <row r="203" spans="1:118" x14ac:dyDescent="0.2">
      <c r="A203" s="81" t="s">
        <v>159</v>
      </c>
      <c r="B203" s="82" t="s">
        <v>160</v>
      </c>
      <c r="C203" s="71" t="s">
        <v>38</v>
      </c>
      <c r="D203" s="71"/>
      <c r="E203" s="71"/>
      <c r="F203" s="71"/>
      <c r="G203" s="72"/>
      <c r="H203" s="72"/>
      <c r="I203" s="72"/>
    </row>
    <row r="204" spans="1:118" x14ac:dyDescent="0.2">
      <c r="A204" s="81"/>
      <c r="B204" s="82"/>
      <c r="C204" s="71" t="s">
        <v>15</v>
      </c>
      <c r="D204" s="71"/>
      <c r="E204" s="71"/>
      <c r="F204" s="71"/>
      <c r="G204" s="72"/>
      <c r="H204" s="72"/>
      <c r="I204" s="72"/>
    </row>
    <row r="205" spans="1:118" x14ac:dyDescent="0.2">
      <c r="A205" s="81" t="s">
        <v>161</v>
      </c>
      <c r="B205" s="82" t="s">
        <v>162</v>
      </c>
      <c r="C205" s="71" t="s">
        <v>38</v>
      </c>
      <c r="D205" s="71"/>
      <c r="E205" s="71"/>
      <c r="F205" s="71"/>
      <c r="G205" s="72"/>
      <c r="H205" s="72"/>
      <c r="I205" s="72"/>
    </row>
    <row r="206" spans="1:118" x14ac:dyDescent="0.2">
      <c r="A206" s="81"/>
      <c r="B206" s="82"/>
      <c r="C206" s="71" t="s">
        <v>15</v>
      </c>
      <c r="D206" s="71"/>
      <c r="E206" s="71"/>
      <c r="F206" s="71"/>
      <c r="G206" s="72"/>
      <c r="H206" s="72"/>
      <c r="I206" s="72"/>
    </row>
    <row r="207" spans="1:118" x14ac:dyDescent="0.2">
      <c r="A207" s="81" t="s">
        <v>163</v>
      </c>
      <c r="B207" s="82" t="s">
        <v>164</v>
      </c>
      <c r="C207" s="71" t="s">
        <v>38</v>
      </c>
      <c r="D207" s="71"/>
      <c r="E207" s="71"/>
      <c r="F207" s="71"/>
      <c r="G207" s="72">
        <f>H207+I207</f>
        <v>150</v>
      </c>
      <c r="H207" s="72">
        <v>150</v>
      </c>
      <c r="I207" s="72"/>
    </row>
    <row r="208" spans="1:118" x14ac:dyDescent="0.2">
      <c r="A208" s="81"/>
      <c r="B208" s="82"/>
      <c r="C208" s="71" t="s">
        <v>15</v>
      </c>
      <c r="D208" s="71"/>
      <c r="E208" s="71"/>
      <c r="F208" s="71"/>
      <c r="G208" s="72">
        <f t="shared" ref="G208:G214" si="7">H208+I208</f>
        <v>9.9</v>
      </c>
      <c r="H208" s="72">
        <v>9.9</v>
      </c>
      <c r="I208" s="72"/>
    </row>
    <row r="209" spans="1:9" x14ac:dyDescent="0.2">
      <c r="A209" s="81" t="s">
        <v>165</v>
      </c>
      <c r="B209" s="82" t="s">
        <v>166</v>
      </c>
      <c r="C209" s="71" t="s">
        <v>38</v>
      </c>
      <c r="D209" s="71"/>
      <c r="E209" s="71"/>
      <c r="F209" s="71"/>
      <c r="G209" s="72">
        <f t="shared" si="7"/>
        <v>450</v>
      </c>
      <c r="H209" s="72">
        <v>450</v>
      </c>
      <c r="I209" s="72"/>
    </row>
    <row r="210" spans="1:9" x14ac:dyDescent="0.2">
      <c r="A210" s="81"/>
      <c r="B210" s="82"/>
      <c r="C210" s="71" t="s">
        <v>15</v>
      </c>
      <c r="D210" s="71"/>
      <c r="E210" s="71"/>
      <c r="F210" s="71"/>
      <c r="G210" s="72">
        <f t="shared" si="7"/>
        <v>30.31</v>
      </c>
      <c r="H210" s="72">
        <v>30.31</v>
      </c>
      <c r="I210" s="72"/>
    </row>
    <row r="211" spans="1:9" x14ac:dyDescent="0.2">
      <c r="A211" s="81" t="s">
        <v>167</v>
      </c>
      <c r="B211" s="82" t="s">
        <v>168</v>
      </c>
      <c r="C211" s="71" t="s">
        <v>38</v>
      </c>
      <c r="D211" s="71"/>
      <c r="E211" s="71"/>
      <c r="F211" s="71"/>
      <c r="G211" s="72">
        <f t="shared" si="7"/>
        <v>45</v>
      </c>
      <c r="H211" s="72">
        <v>45</v>
      </c>
      <c r="I211" s="72"/>
    </row>
    <row r="212" spans="1:9" x14ac:dyDescent="0.2">
      <c r="A212" s="81"/>
      <c r="B212" s="82"/>
      <c r="C212" s="71" t="s">
        <v>15</v>
      </c>
      <c r="D212" s="71"/>
      <c r="E212" s="71"/>
      <c r="F212" s="71"/>
      <c r="G212" s="72">
        <f t="shared" si="7"/>
        <v>2.9249999999999998</v>
      </c>
      <c r="H212" s="72">
        <v>2.9249999999999998</v>
      </c>
      <c r="I212" s="72"/>
    </row>
    <row r="213" spans="1:9" x14ac:dyDescent="0.2">
      <c r="A213" s="81" t="s">
        <v>169</v>
      </c>
      <c r="B213" s="82" t="s">
        <v>170</v>
      </c>
      <c r="C213" s="71" t="s">
        <v>38</v>
      </c>
      <c r="D213" s="71"/>
      <c r="E213" s="71"/>
      <c r="F213" s="71"/>
      <c r="G213" s="72">
        <f t="shared" si="7"/>
        <v>45</v>
      </c>
      <c r="H213" s="72">
        <v>45</v>
      </c>
      <c r="I213" s="72"/>
    </row>
    <row r="214" spans="1:9" x14ac:dyDescent="0.2">
      <c r="A214" s="81"/>
      <c r="B214" s="82"/>
      <c r="C214" s="71" t="s">
        <v>15</v>
      </c>
      <c r="D214" s="71"/>
      <c r="E214" s="71"/>
      <c r="F214" s="71"/>
      <c r="G214" s="72">
        <f t="shared" si="7"/>
        <v>2.9249999999999998</v>
      </c>
      <c r="H214" s="72">
        <v>2.9249999999999998</v>
      </c>
      <c r="I214" s="72"/>
    </row>
    <row r="215" spans="1:9" x14ac:dyDescent="0.2">
      <c r="A215" s="81" t="s">
        <v>171</v>
      </c>
      <c r="B215" s="82" t="s">
        <v>172</v>
      </c>
      <c r="C215" s="71" t="s">
        <v>38</v>
      </c>
      <c r="D215" s="71"/>
      <c r="E215" s="71"/>
      <c r="F215" s="71"/>
      <c r="G215" s="72"/>
      <c r="H215" s="72"/>
      <c r="I215" s="72"/>
    </row>
    <row r="216" spans="1:9" x14ac:dyDescent="0.2">
      <c r="A216" s="81"/>
      <c r="B216" s="82"/>
      <c r="C216" s="71" t="s">
        <v>15</v>
      </c>
      <c r="D216" s="71"/>
      <c r="E216" s="71"/>
      <c r="F216" s="71"/>
      <c r="G216" s="72"/>
      <c r="H216" s="72"/>
      <c r="I216" s="72"/>
    </row>
    <row r="217" spans="1:9" x14ac:dyDescent="0.2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x14ac:dyDescent="0.2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x14ac:dyDescent="0.2">
      <c r="A219" s="10"/>
      <c r="B219" s="2" t="s">
        <v>173</v>
      </c>
      <c r="G219" s="2" t="s">
        <v>174</v>
      </c>
    </row>
    <row r="221" spans="1:9" x14ac:dyDescent="0.2">
      <c r="B221" s="2" t="s">
        <v>175</v>
      </c>
      <c r="G221" s="2" t="s">
        <v>176</v>
      </c>
    </row>
  </sheetData>
  <mergeCells count="167">
    <mergeCell ref="A8:I8"/>
    <mergeCell ref="A9:I9"/>
    <mergeCell ref="A11:A12"/>
    <mergeCell ref="B11:B12"/>
    <mergeCell ref="C11:C12"/>
    <mergeCell ref="G11:I11"/>
    <mergeCell ref="A24:A25"/>
    <mergeCell ref="B24:B25"/>
    <mergeCell ref="A26:A27"/>
    <mergeCell ref="B26:B27"/>
    <mergeCell ref="A28:A29"/>
    <mergeCell ref="B28:B29"/>
    <mergeCell ref="A14:A16"/>
    <mergeCell ref="A17:A18"/>
    <mergeCell ref="B17:B18"/>
    <mergeCell ref="A19:A20"/>
    <mergeCell ref="B19:B20"/>
    <mergeCell ref="A22:A23"/>
    <mergeCell ref="B22:B23"/>
    <mergeCell ref="A37:A38"/>
    <mergeCell ref="B37:B38"/>
    <mergeCell ref="A39:A40"/>
    <mergeCell ref="B39:B40"/>
    <mergeCell ref="A41:A42"/>
    <mergeCell ref="B41:B42"/>
    <mergeCell ref="A30:A31"/>
    <mergeCell ref="B30:B31"/>
    <mergeCell ref="A33:A34"/>
    <mergeCell ref="B33:B34"/>
    <mergeCell ref="A35:A36"/>
    <mergeCell ref="B35:B36"/>
    <mergeCell ref="A50:A51"/>
    <mergeCell ref="B50:B51"/>
    <mergeCell ref="A52:A53"/>
    <mergeCell ref="B52:B53"/>
    <mergeCell ref="A54:A55"/>
    <mergeCell ref="B54:B55"/>
    <mergeCell ref="A43:A45"/>
    <mergeCell ref="B43:B45"/>
    <mergeCell ref="A46:A47"/>
    <mergeCell ref="B46:B47"/>
    <mergeCell ref="A48:A49"/>
    <mergeCell ref="B48:B49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75:A76"/>
    <mergeCell ref="B75:B76"/>
    <mergeCell ref="A77:A78"/>
    <mergeCell ref="B77:B78"/>
    <mergeCell ref="A79:A80"/>
    <mergeCell ref="B79:B80"/>
    <mergeCell ref="A68:A69"/>
    <mergeCell ref="B68:B69"/>
    <mergeCell ref="A70:A71"/>
    <mergeCell ref="B70:B71"/>
    <mergeCell ref="A72:A73"/>
    <mergeCell ref="B72:B73"/>
    <mergeCell ref="A87:A88"/>
    <mergeCell ref="B87:B88"/>
    <mergeCell ref="A90:A91"/>
    <mergeCell ref="B90:B91"/>
    <mergeCell ref="A92:A93"/>
    <mergeCell ref="B92:B93"/>
    <mergeCell ref="A81:A82"/>
    <mergeCell ref="B81:B82"/>
    <mergeCell ref="A83:A84"/>
    <mergeCell ref="B83:B84"/>
    <mergeCell ref="A85:A86"/>
    <mergeCell ref="B85:B86"/>
    <mergeCell ref="A109:A110"/>
    <mergeCell ref="B109:B110"/>
    <mergeCell ref="A111:A112"/>
    <mergeCell ref="B111:B112"/>
    <mergeCell ref="A113:A114"/>
    <mergeCell ref="B113:B114"/>
    <mergeCell ref="A94:A95"/>
    <mergeCell ref="B94:B95"/>
    <mergeCell ref="A104:I104"/>
    <mergeCell ref="A105:A106"/>
    <mergeCell ref="B105:B106"/>
    <mergeCell ref="A107:A108"/>
    <mergeCell ref="B107:B108"/>
    <mergeCell ref="A121:A122"/>
    <mergeCell ref="B121:B122"/>
    <mergeCell ref="A132:A133"/>
    <mergeCell ref="B132:B133"/>
    <mergeCell ref="A134:A135"/>
    <mergeCell ref="B134:B135"/>
    <mergeCell ref="A115:A116"/>
    <mergeCell ref="B115:B116"/>
    <mergeCell ref="A117:A118"/>
    <mergeCell ref="B117:B118"/>
    <mergeCell ref="A119:A120"/>
    <mergeCell ref="B119:B120"/>
    <mergeCell ref="A146:A147"/>
    <mergeCell ref="B146:B147"/>
    <mergeCell ref="A148:A149"/>
    <mergeCell ref="B148:B149"/>
    <mergeCell ref="A150:A151"/>
    <mergeCell ref="B150:B151"/>
    <mergeCell ref="A136:A137"/>
    <mergeCell ref="B136:B137"/>
    <mergeCell ref="A138:A139"/>
    <mergeCell ref="B138:B139"/>
    <mergeCell ref="A144:A145"/>
    <mergeCell ref="B144:B145"/>
    <mergeCell ref="A158:A159"/>
    <mergeCell ref="B158:B159"/>
    <mergeCell ref="A161:L161"/>
    <mergeCell ref="A162:A163"/>
    <mergeCell ref="B162:B163"/>
    <mergeCell ref="A164:A165"/>
    <mergeCell ref="B164:B165"/>
    <mergeCell ref="A152:A153"/>
    <mergeCell ref="B152:B153"/>
    <mergeCell ref="A154:A155"/>
    <mergeCell ref="B154:B155"/>
    <mergeCell ref="A156:A157"/>
    <mergeCell ref="B156:B157"/>
    <mergeCell ref="A172:A173"/>
    <mergeCell ref="B172:B173"/>
    <mergeCell ref="A174:A175"/>
    <mergeCell ref="B174:B175"/>
    <mergeCell ref="A176:A177"/>
    <mergeCell ref="B176:B177"/>
    <mergeCell ref="A166:A167"/>
    <mergeCell ref="B166:B167"/>
    <mergeCell ref="A168:A169"/>
    <mergeCell ref="B168:B169"/>
    <mergeCell ref="A170:A171"/>
    <mergeCell ref="B170:B171"/>
    <mergeCell ref="A193:A194"/>
    <mergeCell ref="B193:B194"/>
    <mergeCell ref="A195:A196"/>
    <mergeCell ref="B195:B196"/>
    <mergeCell ref="A201:A202"/>
    <mergeCell ref="B201:B202"/>
    <mergeCell ref="A178:A179"/>
    <mergeCell ref="B178:B179"/>
    <mergeCell ref="A189:A190"/>
    <mergeCell ref="B189:B190"/>
    <mergeCell ref="A191:A192"/>
    <mergeCell ref="B191:B192"/>
    <mergeCell ref="A215:A216"/>
    <mergeCell ref="B215:B216"/>
    <mergeCell ref="A209:A210"/>
    <mergeCell ref="B209:B210"/>
    <mergeCell ref="A211:A212"/>
    <mergeCell ref="B211:B212"/>
    <mergeCell ref="A213:A214"/>
    <mergeCell ref="B213:B214"/>
    <mergeCell ref="A203:A204"/>
    <mergeCell ref="B203:B204"/>
    <mergeCell ref="A205:A206"/>
    <mergeCell ref="B205:B206"/>
    <mergeCell ref="A207:A208"/>
    <mergeCell ref="B207:B208"/>
  </mergeCells>
  <pageMargins left="0.9055118110236221" right="0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2019-02-26T12:20:45Z</dcterms:created>
  <dcterms:modified xsi:type="dcterms:W3CDTF">2019-02-26T12:25:42Z</dcterms:modified>
</cp:coreProperties>
</file>