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53" i="1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E119"/>
  <c r="D119"/>
  <c r="E118"/>
  <c r="D118" s="1"/>
  <c r="D117"/>
  <c r="D116"/>
  <c r="D115"/>
  <c r="D114"/>
  <c r="D113"/>
  <c r="D112"/>
  <c r="D111"/>
  <c r="D110"/>
  <c r="E109"/>
  <c r="D109"/>
  <c r="E108"/>
  <c r="D108" s="1"/>
  <c r="E107"/>
  <c r="D107"/>
  <c r="E106"/>
  <c r="D106" s="1"/>
  <c r="D105"/>
  <c r="D104"/>
  <c r="D103"/>
  <c r="D102"/>
  <c r="D101"/>
  <c r="D100"/>
  <c r="D99"/>
  <c r="D98"/>
  <c r="D97"/>
  <c r="D96"/>
  <c r="D95"/>
  <c r="D94"/>
  <c r="D93"/>
  <c r="D92"/>
  <c r="F91"/>
  <c r="D91" s="1"/>
  <c r="F90"/>
  <c r="D90"/>
  <c r="D89"/>
  <c r="D88"/>
  <c r="D87"/>
  <c r="D86"/>
  <c r="E85"/>
  <c r="D85" s="1"/>
  <c r="E84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E41"/>
  <c r="D41"/>
  <c r="E40"/>
  <c r="D40" s="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F17"/>
  <c r="F16"/>
  <c r="E16"/>
  <c r="D16" s="1"/>
  <c r="E17" l="1"/>
  <c r="D17" s="1"/>
</calcChain>
</file>

<file path=xl/sharedStrings.xml><?xml version="1.0" encoding="utf-8"?>
<sst xmlns="http://schemas.openxmlformats.org/spreadsheetml/2006/main" count="294" uniqueCount="158">
  <si>
    <t>"Утверждаю"</t>
  </si>
  <si>
    <t xml:space="preserve">Генеральный директор </t>
  </si>
  <si>
    <t>ООО "ЖКС №1 ВО района"</t>
  </si>
  <si>
    <t>__________Ю.П. Матвеев</t>
  </si>
  <si>
    <t>м.п.</t>
  </si>
  <si>
    <t xml:space="preserve">Адресная программа текущего ремонта  фасадов </t>
  </si>
  <si>
    <t>по ООО "ЖКС №1 Василеостровского района" на 2017 год</t>
  </si>
  <si>
    <t>Код</t>
  </si>
  <si>
    <t>Наименование работ</t>
  </si>
  <si>
    <t>ед.изм.</t>
  </si>
  <si>
    <t>Текущий ремонт, за счет средств населения, работы выполняемые управляющей организацией</t>
  </si>
  <si>
    <t xml:space="preserve">Всего </t>
  </si>
  <si>
    <t>хоз.сп.</t>
  </si>
  <si>
    <t>подр.сп</t>
  </si>
  <si>
    <t>4</t>
  </si>
  <si>
    <t>Ремонт и окраска фасадов (А.П.)</t>
  </si>
  <si>
    <t>т.кв.м</t>
  </si>
  <si>
    <t>т.руб.</t>
  </si>
  <si>
    <t>4.1</t>
  </si>
  <si>
    <t>12 - я линия д.19 литера А</t>
  </si>
  <si>
    <t>4.2</t>
  </si>
  <si>
    <t>13- я  линия д.2/19 литера А</t>
  </si>
  <si>
    <t>4.3</t>
  </si>
  <si>
    <t>19 - я линия д.6 литера А</t>
  </si>
  <si>
    <t>4.4</t>
  </si>
  <si>
    <t>20 - я линия д.13 литера А</t>
  </si>
  <si>
    <t>4.5</t>
  </si>
  <si>
    <t>23 - я линия д.28 литера А</t>
  </si>
  <si>
    <t>4.6</t>
  </si>
  <si>
    <t>ул. Беринга д.22 литера А</t>
  </si>
  <si>
    <t>4.7</t>
  </si>
  <si>
    <t>ул. Беринга д.24 к.1 литера А, л/кл №1-4</t>
  </si>
  <si>
    <t>4.8</t>
  </si>
  <si>
    <t>ул. Беринга д.28 к.2 литера Б, л/кл №3</t>
  </si>
  <si>
    <t>4.9</t>
  </si>
  <si>
    <t>ул. Беринга д.32 к.1 литера А, л/кл №4</t>
  </si>
  <si>
    <t>4.10</t>
  </si>
  <si>
    <t>ул. Беринга д.34 литера А, л/кл №1</t>
  </si>
  <si>
    <t>4.11</t>
  </si>
  <si>
    <t xml:space="preserve">Большой пр. д.89 литера А </t>
  </si>
  <si>
    <t>4.12</t>
  </si>
  <si>
    <t>Большой пр. д.91 литера А</t>
  </si>
  <si>
    <t>4.13</t>
  </si>
  <si>
    <t>Большой пр. д.92 литера А</t>
  </si>
  <si>
    <t>4.14</t>
  </si>
  <si>
    <t>Большой пр. д.96 литера В</t>
  </si>
  <si>
    <t>4.15</t>
  </si>
  <si>
    <t>Большой пр. д.101 литера А</t>
  </si>
  <si>
    <t>4.16</t>
  </si>
  <si>
    <t>Весельная ул. д.2/93 литера А, л/кл №2,3</t>
  </si>
  <si>
    <t>4.17</t>
  </si>
  <si>
    <t>Весельная ул. д.4 литера А,Б,  л/кл №2,6,7</t>
  </si>
  <si>
    <t>4.18</t>
  </si>
  <si>
    <t>Весельная ул. д.7/10 литера А</t>
  </si>
  <si>
    <t>4.19</t>
  </si>
  <si>
    <t>Весельная ул. д.9 литера А</t>
  </si>
  <si>
    <t>4.20</t>
  </si>
  <si>
    <t>Гаванская ул. д.2/97 литера А</t>
  </si>
  <si>
    <t>4.21</t>
  </si>
  <si>
    <t>Гаванская ул. д.4 литера А</t>
  </si>
  <si>
    <t>4.22</t>
  </si>
  <si>
    <t>Гаванская ул. д.9 литера А</t>
  </si>
  <si>
    <t>4.23</t>
  </si>
  <si>
    <t>Гаванская ул. д.14 литера Д</t>
  </si>
  <si>
    <t>4.24</t>
  </si>
  <si>
    <t>Гаванская ул. д.34 литера А</t>
  </si>
  <si>
    <t>4.25</t>
  </si>
  <si>
    <t>Гаванская ул. д.43 литера А</t>
  </si>
  <si>
    <t>4.26</t>
  </si>
  <si>
    <t>Гаванская ул. д.47  литера А</t>
  </si>
  <si>
    <t>4.27</t>
  </si>
  <si>
    <t>Гаванская ул. д.47 литера Б</t>
  </si>
  <si>
    <t>4.28</t>
  </si>
  <si>
    <t>Гаванская ул. д.47 литера В</t>
  </si>
  <si>
    <t>4.29</t>
  </si>
  <si>
    <t>Гаванская ул. д.47 литера Г</t>
  </si>
  <si>
    <t>4.30</t>
  </si>
  <si>
    <t>Гаванская ул. д.47  литера Д</t>
  </si>
  <si>
    <t>4.31</t>
  </si>
  <si>
    <t>Гаванская ул. д.49 литера А</t>
  </si>
  <si>
    <t>4.32</t>
  </si>
  <si>
    <t>Детская ул. д.11 литера А л/кл №1,2</t>
  </si>
  <si>
    <t>4.33</t>
  </si>
  <si>
    <t>Детская ул. д.17 литера А</t>
  </si>
  <si>
    <t>4.34</t>
  </si>
  <si>
    <t>Детская ул. д.34 литера А л/кл №1,2</t>
  </si>
  <si>
    <t>4.35</t>
  </si>
  <si>
    <t>Железноводская ул. д.26-28 литера А</t>
  </si>
  <si>
    <t>4.36</t>
  </si>
  <si>
    <t>Карташихина ул. д.12 литера А</t>
  </si>
  <si>
    <t>4.37</t>
  </si>
  <si>
    <t>Кораблестроителей д.16 к.1 литера А, кв. №333,455</t>
  </si>
  <si>
    <t>4.38</t>
  </si>
  <si>
    <t xml:space="preserve">Кораблестроителей д.19 к.1 литера  В  </t>
  </si>
  <si>
    <t>4.39</t>
  </si>
  <si>
    <t>Кораблестроителей д.19 к.2 литера А</t>
  </si>
  <si>
    <t>4.40</t>
  </si>
  <si>
    <t>Кораблестроителей д.22 к.1 литера А</t>
  </si>
  <si>
    <t>4.41</t>
  </si>
  <si>
    <t>Косая линия д.24/25 литера А, л/кл №6-12</t>
  </si>
  <si>
    <t>4.42</t>
  </si>
  <si>
    <t>Малый пр. д.70 литера А</t>
  </si>
  <si>
    <t>4.43</t>
  </si>
  <si>
    <t>Мичманская ул. д.2, л/кл №2-5</t>
  </si>
  <si>
    <t>4.44</t>
  </si>
  <si>
    <t>Мичманская ул. д. 4 литера А</t>
  </si>
  <si>
    <t>4.45</t>
  </si>
  <si>
    <t>Морская наб. д.9 литера А,В</t>
  </si>
  <si>
    <t>4.46</t>
  </si>
  <si>
    <t>Морская наб. д.15 литера А</t>
  </si>
  <si>
    <t>4.47</t>
  </si>
  <si>
    <t>Морская наб. д.15 литера Д</t>
  </si>
  <si>
    <t>4.48</t>
  </si>
  <si>
    <t>Морская наб. д.17 литера Б</t>
  </si>
  <si>
    <t>4.49</t>
  </si>
  <si>
    <t>Морская наб. д.19 литера А</t>
  </si>
  <si>
    <t>4.50</t>
  </si>
  <si>
    <t>Наличная ул. д.5 литера А</t>
  </si>
  <si>
    <t>4.51</t>
  </si>
  <si>
    <t>Наличная ул., д. 9 дитера А</t>
  </si>
  <si>
    <t>4.52</t>
  </si>
  <si>
    <t>Наличная ул. д.13 литера А</t>
  </si>
  <si>
    <t>4.53</t>
  </si>
  <si>
    <t>Наличная ул. д.15 к.2 литера А</t>
  </si>
  <si>
    <t>4.54</t>
  </si>
  <si>
    <t>Наличная ул. д.17 литера А</t>
  </si>
  <si>
    <t>4.55</t>
  </si>
  <si>
    <t>Наличная ул. д.22 литера А</t>
  </si>
  <si>
    <t>4.56</t>
  </si>
  <si>
    <t>Наличная ул. д. 36 к.3 литера А</t>
  </si>
  <si>
    <t>4.57</t>
  </si>
  <si>
    <t>Наличная ул. д. 37 к.2 литера Б</t>
  </si>
  <si>
    <t>4.58</t>
  </si>
  <si>
    <t>ул. Нахимова д.1 литера А</t>
  </si>
  <si>
    <t>4.59</t>
  </si>
  <si>
    <t>ул. Нахимова д.7 к.3 литера А</t>
  </si>
  <si>
    <t>4.60</t>
  </si>
  <si>
    <t>ул. Нахимова д.14/41 литера А</t>
  </si>
  <si>
    <t>4.61</t>
  </si>
  <si>
    <t>Опочинина ул. д.15/18 литера А</t>
  </si>
  <si>
    <t>4.62</t>
  </si>
  <si>
    <t>Опочинина ул. д.27 литера А</t>
  </si>
  <si>
    <t>4.63</t>
  </si>
  <si>
    <t>Опочинина ул. д.29 литера А</t>
  </si>
  <si>
    <t>4.64</t>
  </si>
  <si>
    <t>Среднегаванский пр. д.14 литера А</t>
  </si>
  <si>
    <t>4.65</t>
  </si>
  <si>
    <t>Средний пр. д.79 литера А</t>
  </si>
  <si>
    <t>4.66</t>
  </si>
  <si>
    <t>Средний пр. д.79 к.1 литера Б</t>
  </si>
  <si>
    <t>4.67</t>
  </si>
  <si>
    <t>ул. Шевченко д.27 литера А</t>
  </si>
  <si>
    <t>4.68</t>
  </si>
  <si>
    <t>ул. Шевченко д.32 литера А</t>
  </si>
  <si>
    <t>Главный  инженер</t>
  </si>
  <si>
    <t>Ю.В. Сыч</t>
  </si>
  <si>
    <t>Начальник ПТО</t>
  </si>
  <si>
    <t>А.В.Тихонова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</si>
</sst>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Fill="1"/>
    <xf numFmtId="0" fontId="3" fillId="0" borderId="0" xfId="0" applyFont="1" applyFill="1"/>
    <xf numFmtId="0" fontId="4" fillId="0" borderId="0" xfId="1" applyFont="1" applyFill="1"/>
    <xf numFmtId="0" fontId="5" fillId="0" borderId="0" xfId="0" applyFont="1" applyFill="1"/>
    <xf numFmtId="0" fontId="0" fillId="0" borderId="0" xfId="0" applyFont="1" applyFill="1"/>
    <xf numFmtId="0" fontId="6" fillId="0" borderId="0" xfId="0" applyFont="1" applyFill="1"/>
    <xf numFmtId="0" fontId="0" fillId="0" borderId="0" xfId="0" applyFill="1"/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49" fontId="11" fillId="0" borderId="6" xfId="1" applyNumberFormat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left" vertical="center"/>
    </xf>
    <xf numFmtId="0" fontId="11" fillId="0" borderId="6" xfId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6" xfId="1" applyNumberFormat="1" applyFont="1" applyFill="1" applyBorder="1" applyAlignment="1">
      <alignment horizontal="center" vertical="center"/>
    </xf>
    <xf numFmtId="0" fontId="11" fillId="0" borderId="0" xfId="1" applyFont="1" applyFill="1"/>
    <xf numFmtId="0" fontId="2" fillId="0" borderId="0" xfId="1" applyFont="1" applyFill="1" applyBorder="1" applyAlignment="1">
      <alignment horizontal="left" vertical="center"/>
    </xf>
    <xf numFmtId="0" fontId="11" fillId="0" borderId="0" xfId="1" applyFont="1" applyFill="1" applyBorder="1"/>
    <xf numFmtId="164" fontId="11" fillId="0" borderId="0" xfId="1" applyNumberFormat="1" applyFont="1" applyFill="1" applyBorder="1"/>
    <xf numFmtId="49" fontId="8" fillId="0" borderId="6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164" fontId="4" fillId="2" borderId="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/>
    <xf numFmtId="164" fontId="2" fillId="0" borderId="0" xfId="1" applyNumberFormat="1" applyFont="1" applyFill="1"/>
    <xf numFmtId="0" fontId="2" fillId="0" borderId="1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164" fontId="11" fillId="2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>
      <selection activeCell="H11" sqref="H11"/>
    </sheetView>
  </sheetViews>
  <sheetFormatPr defaultColWidth="8.85546875" defaultRowHeight="12.75"/>
  <cols>
    <col min="1" max="1" width="4.28515625" style="1" customWidth="1"/>
    <col min="2" max="2" width="43.7109375" style="1" customWidth="1"/>
    <col min="3" max="3" width="10.140625" style="1" customWidth="1"/>
    <col min="4" max="4" width="12.28515625" style="1" customWidth="1"/>
    <col min="5" max="5" width="13.140625" style="1" customWidth="1"/>
    <col min="6" max="6" width="12.7109375" style="1" customWidth="1"/>
    <col min="7" max="7" width="8.85546875" style="1"/>
    <col min="8" max="8" width="39.5703125" style="1" customWidth="1"/>
    <col min="9" max="16384" width="8.85546875" style="1"/>
  </cols>
  <sheetData>
    <row r="1" spans="1:9" ht="14.25" customHeight="1">
      <c r="E1" s="2" t="s">
        <v>0</v>
      </c>
      <c r="F1" s="3"/>
      <c r="G1" s="3"/>
    </row>
    <row r="2" spans="1:9" ht="15">
      <c r="E2" s="2" t="s">
        <v>1</v>
      </c>
      <c r="F2" s="3"/>
      <c r="G2" s="3"/>
    </row>
    <row r="3" spans="1:9" ht="15">
      <c r="B3" s="4"/>
      <c r="C3" s="5"/>
      <c r="E3" s="2" t="s">
        <v>2</v>
      </c>
      <c r="F3" s="3"/>
      <c r="G3" s="3"/>
    </row>
    <row r="4" spans="1:9" ht="15">
      <c r="B4" s="4"/>
      <c r="C4" s="5"/>
      <c r="E4" s="3"/>
      <c r="F4" s="3"/>
      <c r="G4" s="3"/>
    </row>
    <row r="5" spans="1:9" ht="15">
      <c r="B5" s="4"/>
      <c r="C5" s="5"/>
      <c r="E5" s="2" t="s">
        <v>3</v>
      </c>
      <c r="F5" s="3"/>
      <c r="G5" s="3"/>
    </row>
    <row r="6" spans="1:9" ht="15">
      <c r="B6" s="4"/>
      <c r="C6" s="5"/>
      <c r="E6" s="2"/>
      <c r="F6" s="3"/>
      <c r="G6" s="3"/>
    </row>
    <row r="7" spans="1:9" ht="15">
      <c r="B7" s="4"/>
      <c r="C7" s="5"/>
      <c r="E7" s="3" t="s">
        <v>4</v>
      </c>
      <c r="F7" s="3"/>
      <c r="G7" s="3"/>
    </row>
    <row r="8" spans="1:9" ht="15">
      <c r="B8" s="4"/>
      <c r="C8" s="5"/>
    </row>
    <row r="9" spans="1:9" ht="15">
      <c r="B9" s="6"/>
      <c r="C9" s="7"/>
      <c r="D9" s="7"/>
    </row>
    <row r="10" spans="1:9" ht="15" customHeight="1">
      <c r="B10" s="8" t="s">
        <v>5</v>
      </c>
      <c r="C10" s="8"/>
      <c r="D10" s="8"/>
      <c r="E10" s="8"/>
      <c r="F10" s="8"/>
    </row>
    <row r="11" spans="1:9" ht="14.25">
      <c r="B11" s="8" t="s">
        <v>6</v>
      </c>
      <c r="C11" s="8"/>
      <c r="D11" s="8"/>
      <c r="E11" s="8"/>
      <c r="F11" s="8"/>
    </row>
    <row r="12" spans="1:9" ht="14.25">
      <c r="B12" s="9"/>
      <c r="C12" s="9"/>
      <c r="D12" s="9"/>
      <c r="E12" s="9"/>
      <c r="F12" s="9"/>
    </row>
    <row r="13" spans="1:9" ht="14.25">
      <c r="B13" s="9"/>
      <c r="C13" s="9"/>
      <c r="D13" s="9"/>
      <c r="E13" s="9"/>
      <c r="F13" s="9"/>
    </row>
    <row r="14" spans="1:9" ht="42" customHeight="1">
      <c r="A14" s="10" t="s">
        <v>7</v>
      </c>
      <c r="B14" s="11" t="s">
        <v>8</v>
      </c>
      <c r="C14" s="11" t="s">
        <v>9</v>
      </c>
      <c r="D14" s="12" t="s">
        <v>10</v>
      </c>
      <c r="E14" s="13"/>
      <c r="F14" s="14"/>
    </row>
    <row r="15" spans="1:9" ht="27" customHeight="1">
      <c r="A15" s="15"/>
      <c r="B15" s="16"/>
      <c r="C15" s="16"/>
      <c r="D15" s="17" t="s">
        <v>11</v>
      </c>
      <c r="E15" s="18" t="s">
        <v>12</v>
      </c>
      <c r="F15" s="18" t="s">
        <v>13</v>
      </c>
    </row>
    <row r="16" spans="1:9" s="24" customFormat="1" ht="14.25">
      <c r="A16" s="19" t="s">
        <v>14</v>
      </c>
      <c r="B16" s="20" t="s">
        <v>15</v>
      </c>
      <c r="C16" s="21" t="s">
        <v>16</v>
      </c>
      <c r="D16" s="22">
        <f>E16+F16</f>
        <v>1.6480000000000006</v>
      </c>
      <c r="E16" s="23">
        <f>E18+E20+E22+E24+E26+E28+E30+E32+E34+E36+E40+E42+E44+E48+E50+E54+E56+E58+E62+E64+E66+E68+E70+E72+E74+E76+E78+E80+E82+E84+E86+E90+E92+E94+E98+E100+E102+E104+E106+E108+E110+E112+E114+E116+E118+E120+E122+E124+E128+E130+E132+E134+E136+E140+E142+E144+E146+E148+E150+E152+E38+E46+E52+E60+E88+E138+E126</f>
        <v>0.58100000000000018</v>
      </c>
      <c r="F16" s="23">
        <f>F18+F20+F22+F24+F26+F28+F30+F32+F34+F36+F40+F42+F44+F48+F50+F54+F56+F58+F62+F64+F66+F68+F70+F72+F74+F76+F78+F80+F82+F84+F86+F90+F92+F94+F98+F100+F102+F104+F106+F108+F110+F112+F114+F116+F118+F120+F122+F124+F128+F130+F132+F134+F136+F140+F142+F144+F146+F148+F150+F152+F96</f>
        <v>1.0670000000000004</v>
      </c>
      <c r="H16" s="25"/>
      <c r="I16" s="26"/>
    </row>
    <row r="17" spans="1:9" s="24" customFormat="1" ht="14.25">
      <c r="A17" s="19"/>
      <c r="B17" s="20"/>
      <c r="C17" s="21" t="s">
        <v>17</v>
      </c>
      <c r="D17" s="22">
        <f>E17+F17</f>
        <v>2179.7269999999999</v>
      </c>
      <c r="E17" s="23">
        <f>E19+E21+E23+E25+E27+E29+E31+E33+E35+E37+E41+E43+E45+E49+E51+E55+E57+E59+E63+E65+E67+E69+E71+E73+E75+E77+E79+E81+E83+E85+E87+E91+E93+E95+E99+E101+E103+E105+E107+E109+E111+E113+E115+E117+E119+E121+E123+E125+E129+E131+E133+E135+E137+E141+E143+E145+E147+E149+E151+E153+E39+E47+E53+E61+E89+E139+E127</f>
        <v>675.00700000000006</v>
      </c>
      <c r="F17" s="23">
        <f>F19+F21+F23+F25+F27+F29+F31+F33+F35+F37+F41+F43+F45+F49+F51+F55+F57+F59+F63+F65+F67+F69+F71+F73+F75+F77+F79+F81+F83+F85+F87+F91+F93+F95+F99+F101+F103+F105+F107+F109+F111+F113+F115+F117+F119+F121+F123+F125+F129+F131+F133+F135+F137+F141+F143+F145+F147+F149+F151+F153+F97</f>
        <v>1504.7199999999996</v>
      </c>
      <c r="H17" s="25"/>
      <c r="I17" s="27"/>
    </row>
    <row r="18" spans="1:9" s="24" customFormat="1" ht="15">
      <c r="A18" s="28" t="s">
        <v>18</v>
      </c>
      <c r="B18" s="29" t="s">
        <v>19</v>
      </c>
      <c r="C18" s="30" t="s">
        <v>16</v>
      </c>
      <c r="D18" s="31">
        <f>E18+F18</f>
        <v>0.01</v>
      </c>
      <c r="E18" s="32"/>
      <c r="F18" s="33">
        <v>0.01</v>
      </c>
      <c r="H18" s="34"/>
      <c r="I18" s="26"/>
    </row>
    <row r="19" spans="1:9" s="24" customFormat="1" ht="15">
      <c r="A19" s="28"/>
      <c r="B19" s="29"/>
      <c r="C19" s="30" t="s">
        <v>17</v>
      </c>
      <c r="D19" s="31">
        <f t="shared" ref="D19:D27" si="0">E19+F19</f>
        <v>24.279</v>
      </c>
      <c r="E19" s="32"/>
      <c r="F19" s="33">
        <v>24.279</v>
      </c>
      <c r="H19" s="34"/>
      <c r="I19" s="26"/>
    </row>
    <row r="20" spans="1:9" s="24" customFormat="1" ht="15">
      <c r="A20" s="28" t="s">
        <v>20</v>
      </c>
      <c r="B20" s="29" t="s">
        <v>21</v>
      </c>
      <c r="C20" s="30" t="s">
        <v>16</v>
      </c>
      <c r="D20" s="31">
        <f t="shared" si="0"/>
        <v>0.02</v>
      </c>
      <c r="E20" s="32"/>
      <c r="F20" s="33">
        <v>0.02</v>
      </c>
      <c r="H20" s="34"/>
      <c r="I20" s="26"/>
    </row>
    <row r="21" spans="1:9" s="24" customFormat="1" ht="15">
      <c r="A21" s="28"/>
      <c r="B21" s="29"/>
      <c r="C21" s="30" t="s">
        <v>17</v>
      </c>
      <c r="D21" s="31">
        <f t="shared" si="0"/>
        <v>48.558999999999997</v>
      </c>
      <c r="E21" s="32"/>
      <c r="F21" s="33">
        <v>48.558999999999997</v>
      </c>
      <c r="H21" s="34"/>
      <c r="I21" s="26"/>
    </row>
    <row r="22" spans="1:9" s="24" customFormat="1" ht="15">
      <c r="A22" s="28" t="s">
        <v>22</v>
      </c>
      <c r="B22" s="29" t="s">
        <v>23</v>
      </c>
      <c r="C22" s="30" t="s">
        <v>16</v>
      </c>
      <c r="D22" s="31">
        <f t="shared" si="0"/>
        <v>1.4999999999999999E-2</v>
      </c>
      <c r="E22" s="32"/>
      <c r="F22" s="33">
        <v>1.4999999999999999E-2</v>
      </c>
      <c r="H22" s="34"/>
      <c r="I22" s="26"/>
    </row>
    <row r="23" spans="1:9" s="24" customFormat="1" ht="15">
      <c r="A23" s="28"/>
      <c r="B23" s="29"/>
      <c r="C23" s="30" t="s">
        <v>17</v>
      </c>
      <c r="D23" s="31">
        <f t="shared" si="0"/>
        <v>36.418999999999997</v>
      </c>
      <c r="E23" s="32"/>
      <c r="F23" s="33">
        <v>36.418999999999997</v>
      </c>
      <c r="H23" s="34"/>
      <c r="I23" s="26"/>
    </row>
    <row r="24" spans="1:9" s="24" customFormat="1" ht="15">
      <c r="A24" s="28" t="s">
        <v>24</v>
      </c>
      <c r="B24" s="29" t="s">
        <v>25</v>
      </c>
      <c r="C24" s="30" t="s">
        <v>16</v>
      </c>
      <c r="D24" s="31">
        <f t="shared" si="0"/>
        <v>1.4999999999999999E-2</v>
      </c>
      <c r="E24" s="32"/>
      <c r="F24" s="33">
        <v>1.4999999999999999E-2</v>
      </c>
      <c r="H24" s="34"/>
      <c r="I24" s="26"/>
    </row>
    <row r="25" spans="1:9" s="24" customFormat="1" ht="15">
      <c r="A25" s="28"/>
      <c r="B25" s="29"/>
      <c r="C25" s="30" t="s">
        <v>17</v>
      </c>
      <c r="D25" s="31">
        <f t="shared" si="0"/>
        <v>36.418999999999997</v>
      </c>
      <c r="E25" s="32"/>
      <c r="F25" s="33">
        <v>36.418999999999997</v>
      </c>
      <c r="H25" s="34"/>
      <c r="I25" s="26"/>
    </row>
    <row r="26" spans="1:9" s="24" customFormat="1" ht="15">
      <c r="A26" s="28" t="s">
        <v>26</v>
      </c>
      <c r="B26" s="29" t="s">
        <v>27</v>
      </c>
      <c r="C26" s="30" t="s">
        <v>16</v>
      </c>
      <c r="D26" s="31">
        <f t="shared" si="0"/>
        <v>2.5000000000000001E-2</v>
      </c>
      <c r="E26" s="32"/>
      <c r="F26" s="33">
        <v>2.5000000000000001E-2</v>
      </c>
      <c r="H26" s="34"/>
      <c r="I26" s="26"/>
    </row>
    <row r="27" spans="1:9" s="24" customFormat="1" ht="15">
      <c r="A27" s="28"/>
      <c r="B27" s="29"/>
      <c r="C27" s="30" t="s">
        <v>17</v>
      </c>
      <c r="D27" s="31">
        <f t="shared" si="0"/>
        <v>30.173999999999999</v>
      </c>
      <c r="E27" s="32"/>
      <c r="F27" s="33">
        <v>30.173999999999999</v>
      </c>
      <c r="H27" s="34"/>
      <c r="I27" s="26"/>
    </row>
    <row r="28" spans="1:9" ht="15">
      <c r="A28" s="28" t="s">
        <v>28</v>
      </c>
      <c r="B28" s="29" t="s">
        <v>29</v>
      </c>
      <c r="C28" s="30" t="s">
        <v>16</v>
      </c>
      <c r="D28" s="31">
        <f>E28+F28</f>
        <v>5.0000000000000001E-3</v>
      </c>
      <c r="E28" s="33">
        <v>5.0000000000000001E-3</v>
      </c>
      <c r="F28" s="33"/>
      <c r="H28" s="35"/>
      <c r="I28" s="35"/>
    </row>
    <row r="29" spans="1:9" ht="15">
      <c r="A29" s="28"/>
      <c r="B29" s="29"/>
      <c r="C29" s="30" t="s">
        <v>17</v>
      </c>
      <c r="D29" s="31">
        <f t="shared" ref="D29:D117" si="1">E29+F29</f>
        <v>5.1509999999999998</v>
      </c>
      <c r="E29" s="33">
        <v>5.1509999999999998</v>
      </c>
      <c r="F29" s="33"/>
      <c r="H29" s="35"/>
      <c r="I29" s="35"/>
    </row>
    <row r="30" spans="1:9" ht="15">
      <c r="A30" s="28" t="s">
        <v>30</v>
      </c>
      <c r="B30" s="29" t="s">
        <v>31</v>
      </c>
      <c r="C30" s="30" t="s">
        <v>16</v>
      </c>
      <c r="D30" s="31">
        <f t="shared" si="1"/>
        <v>5.0000000000000001E-3</v>
      </c>
      <c r="E30" s="33">
        <v>5.0000000000000001E-3</v>
      </c>
      <c r="F30" s="33"/>
      <c r="H30" s="25"/>
      <c r="I30" s="35"/>
    </row>
    <row r="31" spans="1:9" ht="15">
      <c r="A31" s="28"/>
      <c r="B31" s="29"/>
      <c r="C31" s="30" t="s">
        <v>17</v>
      </c>
      <c r="D31" s="31">
        <f t="shared" si="1"/>
        <v>5.1509999999999998</v>
      </c>
      <c r="E31" s="33">
        <v>5.1509999999999998</v>
      </c>
      <c r="F31" s="33"/>
      <c r="H31" s="25"/>
      <c r="I31" s="35"/>
    </row>
    <row r="32" spans="1:9" ht="15">
      <c r="A32" s="28" t="s">
        <v>32</v>
      </c>
      <c r="B32" s="29" t="s">
        <v>33</v>
      </c>
      <c r="C32" s="30" t="s">
        <v>16</v>
      </c>
      <c r="D32" s="31">
        <f t="shared" si="1"/>
        <v>1.5E-3</v>
      </c>
      <c r="E32" s="33">
        <v>1.5E-3</v>
      </c>
      <c r="F32" s="33"/>
      <c r="H32" s="35"/>
      <c r="I32" s="35"/>
    </row>
    <row r="33" spans="1:9" ht="15">
      <c r="A33" s="28"/>
      <c r="B33" s="29"/>
      <c r="C33" s="30" t="s">
        <v>17</v>
      </c>
      <c r="D33" s="31">
        <f t="shared" si="1"/>
        <v>1.5449999999999999</v>
      </c>
      <c r="E33" s="33">
        <v>1.5449999999999999</v>
      </c>
      <c r="F33" s="33"/>
      <c r="H33" s="35"/>
      <c r="I33" s="35"/>
    </row>
    <row r="34" spans="1:9" ht="15">
      <c r="A34" s="28" t="s">
        <v>34</v>
      </c>
      <c r="B34" s="29" t="s">
        <v>35</v>
      </c>
      <c r="C34" s="30" t="s">
        <v>16</v>
      </c>
      <c r="D34" s="31">
        <f t="shared" si="1"/>
        <v>3.0000000000000001E-3</v>
      </c>
      <c r="E34" s="33">
        <v>3.0000000000000001E-3</v>
      </c>
      <c r="F34" s="33"/>
    </row>
    <row r="35" spans="1:9" ht="15">
      <c r="A35" s="28"/>
      <c r="B35" s="29"/>
      <c r="C35" s="30" t="s">
        <v>17</v>
      </c>
      <c r="D35" s="31">
        <f t="shared" si="1"/>
        <v>3.09</v>
      </c>
      <c r="E35" s="33">
        <v>3.09</v>
      </c>
      <c r="F35" s="33"/>
    </row>
    <row r="36" spans="1:9" ht="15">
      <c r="A36" s="28" t="s">
        <v>36</v>
      </c>
      <c r="B36" s="29" t="s">
        <v>37</v>
      </c>
      <c r="C36" s="30" t="s">
        <v>16</v>
      </c>
      <c r="D36" s="31">
        <f t="shared" si="1"/>
        <v>5.0000000000000001E-3</v>
      </c>
      <c r="E36" s="33">
        <v>5.0000000000000001E-3</v>
      </c>
      <c r="F36" s="33"/>
    </row>
    <row r="37" spans="1:9" ht="15">
      <c r="A37" s="28"/>
      <c r="B37" s="29"/>
      <c r="C37" s="30" t="s">
        <v>17</v>
      </c>
      <c r="D37" s="31">
        <f t="shared" si="1"/>
        <v>5.15</v>
      </c>
      <c r="E37" s="33">
        <v>5.15</v>
      </c>
      <c r="F37" s="33"/>
    </row>
    <row r="38" spans="1:9" ht="15">
      <c r="A38" s="28" t="s">
        <v>38</v>
      </c>
      <c r="B38" s="29" t="s">
        <v>39</v>
      </c>
      <c r="C38" s="30" t="s">
        <v>16</v>
      </c>
      <c r="D38" s="31">
        <f t="shared" si="1"/>
        <v>4.0000000000000001E-3</v>
      </c>
      <c r="E38" s="33">
        <v>4.0000000000000001E-3</v>
      </c>
      <c r="F38" s="33"/>
    </row>
    <row r="39" spans="1:9" ht="15">
      <c r="A39" s="28"/>
      <c r="B39" s="29"/>
      <c r="C39" s="30" t="s">
        <v>17</v>
      </c>
      <c r="D39" s="31">
        <f t="shared" si="1"/>
        <v>4.12</v>
      </c>
      <c r="E39" s="33">
        <v>4.12</v>
      </c>
      <c r="F39" s="33"/>
    </row>
    <row r="40" spans="1:9" ht="15">
      <c r="A40" s="28" t="s">
        <v>40</v>
      </c>
      <c r="B40" s="29" t="s">
        <v>41</v>
      </c>
      <c r="C40" s="30" t="s">
        <v>16</v>
      </c>
      <c r="D40" s="31">
        <f t="shared" si="1"/>
        <v>0.02</v>
      </c>
      <c r="E40" s="33">
        <f>0.01+0.005</f>
        <v>1.4999999999999999E-2</v>
      </c>
      <c r="F40" s="33">
        <v>5.0000000000000001E-3</v>
      </c>
    </row>
    <row r="41" spans="1:9" ht="15">
      <c r="A41" s="28"/>
      <c r="B41" s="29"/>
      <c r="C41" s="30" t="s">
        <v>17</v>
      </c>
      <c r="D41" s="31">
        <f t="shared" si="1"/>
        <v>22.503999999999998</v>
      </c>
      <c r="E41" s="33">
        <f>10.301+6.169</f>
        <v>16.47</v>
      </c>
      <c r="F41" s="33">
        <v>6.0339999999999998</v>
      </c>
    </row>
    <row r="42" spans="1:9" ht="15">
      <c r="A42" s="28" t="s">
        <v>42</v>
      </c>
      <c r="B42" s="29" t="s">
        <v>43</v>
      </c>
      <c r="C42" s="30" t="s">
        <v>16</v>
      </c>
      <c r="D42" s="31">
        <f t="shared" si="1"/>
        <v>0.02</v>
      </c>
      <c r="E42" s="33"/>
      <c r="F42" s="33">
        <v>0.02</v>
      </c>
    </row>
    <row r="43" spans="1:9" ht="15">
      <c r="A43" s="28"/>
      <c r="B43" s="29"/>
      <c r="C43" s="30" t="s">
        <v>17</v>
      </c>
      <c r="D43" s="31">
        <f t="shared" si="1"/>
        <v>24.138999999999999</v>
      </c>
      <c r="E43" s="33"/>
      <c r="F43" s="33">
        <v>24.138999999999999</v>
      </c>
    </row>
    <row r="44" spans="1:9" ht="15">
      <c r="A44" s="28" t="s">
        <v>44</v>
      </c>
      <c r="B44" s="29" t="s">
        <v>45</v>
      </c>
      <c r="C44" s="30" t="s">
        <v>16</v>
      </c>
      <c r="D44" s="31">
        <f t="shared" si="1"/>
        <v>0.03</v>
      </c>
      <c r="E44" s="33"/>
      <c r="F44" s="33">
        <v>0.03</v>
      </c>
    </row>
    <row r="45" spans="1:9" ht="15">
      <c r="A45" s="28"/>
      <c r="B45" s="29"/>
      <c r="C45" s="30" t="s">
        <v>17</v>
      </c>
      <c r="D45" s="31">
        <f t="shared" si="1"/>
        <v>36.209000000000003</v>
      </c>
      <c r="E45" s="33"/>
      <c r="F45" s="33">
        <v>36.209000000000003</v>
      </c>
    </row>
    <row r="46" spans="1:9" ht="15">
      <c r="A46" s="28" t="s">
        <v>46</v>
      </c>
      <c r="B46" s="29" t="s">
        <v>47</v>
      </c>
      <c r="C46" s="30" t="s">
        <v>16</v>
      </c>
      <c r="D46" s="31">
        <f t="shared" si="1"/>
        <v>0.02</v>
      </c>
      <c r="E46" s="33">
        <v>0.02</v>
      </c>
      <c r="F46" s="33"/>
    </row>
    <row r="47" spans="1:9" ht="15">
      <c r="A47" s="28"/>
      <c r="B47" s="29"/>
      <c r="C47" s="30" t="s">
        <v>17</v>
      </c>
      <c r="D47" s="31">
        <f t="shared" si="1"/>
        <v>20.602</v>
      </c>
      <c r="E47" s="33">
        <v>20.602</v>
      </c>
      <c r="F47" s="33"/>
    </row>
    <row r="48" spans="1:9" ht="15">
      <c r="A48" s="28" t="s">
        <v>48</v>
      </c>
      <c r="B48" s="29" t="s">
        <v>49</v>
      </c>
      <c r="C48" s="30" t="s">
        <v>16</v>
      </c>
      <c r="D48" s="31">
        <f t="shared" si="1"/>
        <v>3.5000000000000003E-2</v>
      </c>
      <c r="E48" s="33">
        <v>0.01</v>
      </c>
      <c r="F48" s="33">
        <v>2.5000000000000001E-2</v>
      </c>
    </row>
    <row r="49" spans="1:6" ht="15">
      <c r="A49" s="28"/>
      <c r="B49" s="29"/>
      <c r="C49" s="30" t="s">
        <v>17</v>
      </c>
      <c r="D49" s="31">
        <f t="shared" si="1"/>
        <v>40.475000000000001</v>
      </c>
      <c r="E49" s="33">
        <v>10.301</v>
      </c>
      <c r="F49" s="33">
        <v>30.173999999999999</v>
      </c>
    </row>
    <row r="50" spans="1:6" ht="15">
      <c r="A50" s="28" t="s">
        <v>50</v>
      </c>
      <c r="B50" s="29" t="s">
        <v>51</v>
      </c>
      <c r="C50" s="30" t="s">
        <v>16</v>
      </c>
      <c r="D50" s="31">
        <f t="shared" si="1"/>
        <v>2.8000000000000001E-2</v>
      </c>
      <c r="E50" s="33">
        <v>8.0000000000000002E-3</v>
      </c>
      <c r="F50" s="33">
        <v>0.02</v>
      </c>
    </row>
    <row r="51" spans="1:6" ht="15">
      <c r="A51" s="28"/>
      <c r="B51" s="29"/>
      <c r="C51" s="30" t="s">
        <v>17</v>
      </c>
      <c r="D51" s="31">
        <f t="shared" si="1"/>
        <v>32.378999999999998</v>
      </c>
      <c r="E51" s="33">
        <v>8.24</v>
      </c>
      <c r="F51" s="33">
        <v>24.138999999999999</v>
      </c>
    </row>
    <row r="52" spans="1:6" ht="15">
      <c r="A52" s="28" t="s">
        <v>52</v>
      </c>
      <c r="B52" s="29" t="s">
        <v>53</v>
      </c>
      <c r="C52" s="30" t="s">
        <v>16</v>
      </c>
      <c r="D52" s="31">
        <f t="shared" si="1"/>
        <v>0.01</v>
      </c>
      <c r="E52" s="33">
        <v>0.01</v>
      </c>
      <c r="F52" s="33"/>
    </row>
    <row r="53" spans="1:6" ht="15">
      <c r="A53" s="28"/>
      <c r="B53" s="29"/>
      <c r="C53" s="30" t="s">
        <v>17</v>
      </c>
      <c r="D53" s="31">
        <f t="shared" si="1"/>
        <v>17.440999999999999</v>
      </c>
      <c r="E53" s="33">
        <v>17.440999999999999</v>
      </c>
      <c r="F53" s="33"/>
    </row>
    <row r="54" spans="1:6" ht="15">
      <c r="A54" s="28" t="s">
        <v>54</v>
      </c>
      <c r="B54" s="29" t="s">
        <v>55</v>
      </c>
      <c r="C54" s="30" t="s">
        <v>16</v>
      </c>
      <c r="D54" s="31">
        <f t="shared" si="1"/>
        <v>5.0000000000000001E-3</v>
      </c>
      <c r="E54" s="33">
        <v>5.0000000000000001E-3</v>
      </c>
      <c r="F54" s="33"/>
    </row>
    <row r="55" spans="1:6" ht="15">
      <c r="A55" s="28"/>
      <c r="B55" s="29"/>
      <c r="C55" s="30" t="s">
        <v>17</v>
      </c>
      <c r="D55" s="31">
        <f t="shared" si="1"/>
        <v>6.1689999999999996</v>
      </c>
      <c r="E55" s="33">
        <v>6.1689999999999996</v>
      </c>
      <c r="F55" s="33"/>
    </row>
    <row r="56" spans="1:6" ht="15">
      <c r="A56" s="28" t="s">
        <v>56</v>
      </c>
      <c r="B56" s="29" t="s">
        <v>57</v>
      </c>
      <c r="C56" s="30" t="s">
        <v>16</v>
      </c>
      <c r="D56" s="31">
        <f t="shared" si="1"/>
        <v>0.02</v>
      </c>
      <c r="E56" s="33"/>
      <c r="F56" s="33">
        <v>0.02</v>
      </c>
    </row>
    <row r="57" spans="1:6" ht="15">
      <c r="A57" s="28"/>
      <c r="B57" s="29"/>
      <c r="C57" s="30" t="s">
        <v>17</v>
      </c>
      <c r="D57" s="31">
        <f t="shared" si="1"/>
        <v>39.158000000000001</v>
      </c>
      <c r="E57" s="33"/>
      <c r="F57" s="33">
        <v>39.158000000000001</v>
      </c>
    </row>
    <row r="58" spans="1:6" ht="15">
      <c r="A58" s="28" t="s">
        <v>58</v>
      </c>
      <c r="B58" s="29" t="s">
        <v>59</v>
      </c>
      <c r="C58" s="30" t="s">
        <v>16</v>
      </c>
      <c r="D58" s="31">
        <f t="shared" si="1"/>
        <v>0.02</v>
      </c>
      <c r="E58" s="33"/>
      <c r="F58" s="33">
        <v>0.02</v>
      </c>
    </row>
    <row r="59" spans="1:6" ht="15">
      <c r="A59" s="28"/>
      <c r="B59" s="29"/>
      <c r="C59" s="30" t="s">
        <v>17</v>
      </c>
      <c r="D59" s="31">
        <f t="shared" si="1"/>
        <v>39.158000000000001</v>
      </c>
      <c r="E59" s="33"/>
      <c r="F59" s="33">
        <v>39.158000000000001</v>
      </c>
    </row>
    <row r="60" spans="1:6" ht="15">
      <c r="A60" s="28" t="s">
        <v>60</v>
      </c>
      <c r="B60" s="29" t="s">
        <v>61</v>
      </c>
      <c r="C60" s="30" t="s">
        <v>16</v>
      </c>
      <c r="D60" s="31">
        <f t="shared" si="1"/>
        <v>0.01</v>
      </c>
      <c r="E60" s="33">
        <v>0.01</v>
      </c>
      <c r="F60" s="33"/>
    </row>
    <row r="61" spans="1:6" ht="15">
      <c r="A61" s="28"/>
      <c r="B61" s="29"/>
      <c r="C61" s="30" t="s">
        <v>17</v>
      </c>
      <c r="D61" s="31">
        <f t="shared" si="1"/>
        <v>10.301</v>
      </c>
      <c r="E61" s="33">
        <v>10.301</v>
      </c>
      <c r="F61" s="33"/>
    </row>
    <row r="62" spans="1:6" ht="15">
      <c r="A62" s="28" t="s">
        <v>62</v>
      </c>
      <c r="B62" s="29" t="s">
        <v>63</v>
      </c>
      <c r="C62" s="30" t="s">
        <v>16</v>
      </c>
      <c r="D62" s="31">
        <f t="shared" si="1"/>
        <v>8.0000000000000002E-3</v>
      </c>
      <c r="E62" s="33"/>
      <c r="F62" s="33">
        <v>8.0000000000000002E-3</v>
      </c>
    </row>
    <row r="63" spans="1:6" ht="15">
      <c r="A63" s="28"/>
      <c r="B63" s="29"/>
      <c r="C63" s="30" t="s">
        <v>17</v>
      </c>
      <c r="D63" s="31">
        <f t="shared" si="1"/>
        <v>13.146000000000001</v>
      </c>
      <c r="E63" s="33"/>
      <c r="F63" s="33">
        <v>13.146000000000001</v>
      </c>
    </row>
    <row r="64" spans="1:6" ht="15">
      <c r="A64" s="28" t="s">
        <v>64</v>
      </c>
      <c r="B64" s="29" t="s">
        <v>65</v>
      </c>
      <c r="C64" s="30" t="s">
        <v>16</v>
      </c>
      <c r="D64" s="31">
        <f t="shared" si="1"/>
        <v>3.0000000000000001E-3</v>
      </c>
      <c r="E64" s="33">
        <v>3.0000000000000001E-3</v>
      </c>
      <c r="F64" s="33"/>
    </row>
    <row r="65" spans="1:6" ht="15">
      <c r="A65" s="28"/>
      <c r="B65" s="29"/>
      <c r="C65" s="30" t="s">
        <v>17</v>
      </c>
      <c r="D65" s="31">
        <f t="shared" si="1"/>
        <v>3.09</v>
      </c>
      <c r="E65" s="33">
        <v>3.09</v>
      </c>
      <c r="F65" s="33"/>
    </row>
    <row r="66" spans="1:6" ht="15">
      <c r="A66" s="28" t="s">
        <v>66</v>
      </c>
      <c r="B66" s="29" t="s">
        <v>67</v>
      </c>
      <c r="C66" s="30" t="s">
        <v>16</v>
      </c>
      <c r="D66" s="31">
        <f t="shared" si="1"/>
        <v>0.1</v>
      </c>
      <c r="E66" s="33"/>
      <c r="F66" s="33">
        <v>0.1</v>
      </c>
    </row>
    <row r="67" spans="1:6" ht="15">
      <c r="A67" s="28"/>
      <c r="B67" s="29"/>
      <c r="C67" s="30" t="s">
        <v>17</v>
      </c>
      <c r="D67" s="31">
        <f t="shared" si="1"/>
        <v>120.697</v>
      </c>
      <c r="E67" s="33"/>
      <c r="F67" s="33">
        <v>120.697</v>
      </c>
    </row>
    <row r="68" spans="1:6" ht="15">
      <c r="A68" s="28" t="s">
        <v>68</v>
      </c>
      <c r="B68" s="29" t="s">
        <v>69</v>
      </c>
      <c r="C68" s="30" t="s">
        <v>16</v>
      </c>
      <c r="D68" s="31">
        <f t="shared" si="1"/>
        <v>0.01</v>
      </c>
      <c r="E68" s="33"/>
      <c r="F68" s="33">
        <v>0.01</v>
      </c>
    </row>
    <row r="69" spans="1:6" ht="15">
      <c r="A69" s="28"/>
      <c r="B69" s="29"/>
      <c r="C69" s="30" t="s">
        <v>17</v>
      </c>
      <c r="D69" s="31">
        <f t="shared" si="1"/>
        <v>19.579000000000001</v>
      </c>
      <c r="E69" s="33"/>
      <c r="F69" s="33">
        <v>19.579000000000001</v>
      </c>
    </row>
    <row r="70" spans="1:6" ht="15">
      <c r="A70" s="28" t="s">
        <v>70</v>
      </c>
      <c r="B70" s="29" t="s">
        <v>71</v>
      </c>
      <c r="C70" s="30" t="s">
        <v>16</v>
      </c>
      <c r="D70" s="31">
        <f t="shared" si="1"/>
        <v>0.01</v>
      </c>
      <c r="E70" s="33"/>
      <c r="F70" s="33">
        <v>0.01</v>
      </c>
    </row>
    <row r="71" spans="1:6" ht="15">
      <c r="A71" s="28"/>
      <c r="B71" s="29"/>
      <c r="C71" s="30" t="s">
        <v>17</v>
      </c>
      <c r="D71" s="31">
        <f t="shared" si="1"/>
        <v>19.579000000000001</v>
      </c>
      <c r="E71" s="33"/>
      <c r="F71" s="33">
        <v>19.579000000000001</v>
      </c>
    </row>
    <row r="72" spans="1:6" ht="15">
      <c r="A72" s="28" t="s">
        <v>72</v>
      </c>
      <c r="B72" s="29" t="s">
        <v>73</v>
      </c>
      <c r="C72" s="30" t="s">
        <v>16</v>
      </c>
      <c r="D72" s="31">
        <f t="shared" si="1"/>
        <v>0.03</v>
      </c>
      <c r="E72" s="33"/>
      <c r="F72" s="33">
        <v>0.03</v>
      </c>
    </row>
    <row r="73" spans="1:6" ht="15">
      <c r="A73" s="28"/>
      <c r="B73" s="29"/>
      <c r="C73" s="30" t="s">
        <v>17</v>
      </c>
      <c r="D73" s="31">
        <f t="shared" si="1"/>
        <v>58.735999999999997</v>
      </c>
      <c r="E73" s="33"/>
      <c r="F73" s="33">
        <v>58.735999999999997</v>
      </c>
    </row>
    <row r="74" spans="1:6" ht="15">
      <c r="A74" s="28" t="s">
        <v>74</v>
      </c>
      <c r="B74" s="29" t="s">
        <v>75</v>
      </c>
      <c r="C74" s="30" t="s">
        <v>16</v>
      </c>
      <c r="D74" s="31">
        <f t="shared" si="1"/>
        <v>0.01</v>
      </c>
      <c r="E74" s="33"/>
      <c r="F74" s="33">
        <v>0.01</v>
      </c>
    </row>
    <row r="75" spans="1:6" ht="15">
      <c r="A75" s="28"/>
      <c r="B75" s="29"/>
      <c r="C75" s="30" t="s">
        <v>17</v>
      </c>
      <c r="D75" s="31">
        <f t="shared" si="1"/>
        <v>19.579000000000001</v>
      </c>
      <c r="E75" s="33"/>
      <c r="F75" s="33">
        <v>19.579000000000001</v>
      </c>
    </row>
    <row r="76" spans="1:6" ht="15">
      <c r="A76" s="28" t="s">
        <v>76</v>
      </c>
      <c r="B76" s="29" t="s">
        <v>77</v>
      </c>
      <c r="C76" s="30" t="s">
        <v>16</v>
      </c>
      <c r="D76" s="31">
        <f t="shared" si="1"/>
        <v>0.01</v>
      </c>
      <c r="E76" s="33"/>
      <c r="F76" s="33">
        <v>0.01</v>
      </c>
    </row>
    <row r="77" spans="1:6" ht="15">
      <c r="A77" s="28"/>
      <c r="B77" s="29"/>
      <c r="C77" s="30" t="s">
        <v>17</v>
      </c>
      <c r="D77" s="31">
        <f t="shared" si="1"/>
        <v>19.579000000000001</v>
      </c>
      <c r="E77" s="33"/>
      <c r="F77" s="33">
        <v>19.579000000000001</v>
      </c>
    </row>
    <row r="78" spans="1:6" ht="15">
      <c r="A78" s="28" t="s">
        <v>78</v>
      </c>
      <c r="B78" s="29" t="s">
        <v>79</v>
      </c>
      <c r="C78" s="30" t="s">
        <v>16</v>
      </c>
      <c r="D78" s="31">
        <f t="shared" si="1"/>
        <v>0.01</v>
      </c>
      <c r="E78" s="33"/>
      <c r="F78" s="33">
        <v>0.01</v>
      </c>
    </row>
    <row r="79" spans="1:6" ht="15">
      <c r="A79" s="28"/>
      <c r="B79" s="29"/>
      <c r="C79" s="30" t="s">
        <v>17</v>
      </c>
      <c r="D79" s="31">
        <f t="shared" si="1"/>
        <v>19.579000000000001</v>
      </c>
      <c r="E79" s="33"/>
      <c r="F79" s="33">
        <v>19.579000000000001</v>
      </c>
    </row>
    <row r="80" spans="1:6" ht="15">
      <c r="A80" s="28" t="s">
        <v>80</v>
      </c>
      <c r="B80" s="29" t="s">
        <v>81</v>
      </c>
      <c r="C80" s="30" t="s">
        <v>16</v>
      </c>
      <c r="D80" s="31">
        <f>E80+F80</f>
        <v>3.0000000000000001E-3</v>
      </c>
      <c r="E80" s="33">
        <v>3.0000000000000001E-3</v>
      </c>
      <c r="F80" s="33"/>
    </row>
    <row r="81" spans="1:9" ht="15">
      <c r="A81" s="28"/>
      <c r="B81" s="29"/>
      <c r="C81" s="30" t="s">
        <v>17</v>
      </c>
      <c r="D81" s="31">
        <f t="shared" si="1"/>
        <v>3.09</v>
      </c>
      <c r="E81" s="33">
        <v>3.09</v>
      </c>
      <c r="F81" s="33"/>
    </row>
    <row r="82" spans="1:9" ht="15">
      <c r="A82" s="28" t="s">
        <v>82</v>
      </c>
      <c r="B82" s="29" t="s">
        <v>83</v>
      </c>
      <c r="C82" s="30" t="s">
        <v>16</v>
      </c>
      <c r="D82" s="31">
        <f t="shared" si="1"/>
        <v>0.02</v>
      </c>
      <c r="E82" s="33">
        <v>0.02</v>
      </c>
      <c r="F82" s="33"/>
    </row>
    <row r="83" spans="1:9" ht="15">
      <c r="A83" s="28"/>
      <c r="B83" s="29"/>
      <c r="C83" s="30" t="s">
        <v>17</v>
      </c>
      <c r="D83" s="31">
        <f t="shared" si="1"/>
        <v>24.678999999999998</v>
      </c>
      <c r="E83" s="33">
        <v>24.678999999999998</v>
      </c>
      <c r="F83" s="33"/>
    </row>
    <row r="84" spans="1:9" ht="15">
      <c r="A84" s="28" t="s">
        <v>84</v>
      </c>
      <c r="B84" s="29" t="s">
        <v>85</v>
      </c>
      <c r="C84" s="30" t="s">
        <v>16</v>
      </c>
      <c r="D84" s="31">
        <f t="shared" si="1"/>
        <v>6.5000000000000006E-3</v>
      </c>
      <c r="E84" s="33">
        <f>0.005+0.0015</f>
        <v>6.5000000000000006E-3</v>
      </c>
      <c r="F84" s="33"/>
    </row>
    <row r="85" spans="1:9" ht="15">
      <c r="A85" s="28"/>
      <c r="B85" s="29"/>
      <c r="C85" s="30" t="s">
        <v>17</v>
      </c>
      <c r="D85" s="31">
        <f t="shared" si="1"/>
        <v>7.7669999999999995</v>
      </c>
      <c r="E85" s="33">
        <f>5.151+2.616</f>
        <v>7.7669999999999995</v>
      </c>
      <c r="F85" s="33"/>
    </row>
    <row r="86" spans="1:9" ht="15">
      <c r="A86" s="28" t="s">
        <v>86</v>
      </c>
      <c r="B86" s="29" t="s">
        <v>87</v>
      </c>
      <c r="C86" s="30" t="s">
        <v>16</v>
      </c>
      <c r="D86" s="31">
        <f t="shared" si="1"/>
        <v>2.3E-2</v>
      </c>
      <c r="E86" s="33">
        <v>3.0000000000000001E-3</v>
      </c>
      <c r="F86" s="33">
        <v>0.02</v>
      </c>
    </row>
    <row r="87" spans="1:9" ht="15">
      <c r="A87" s="28"/>
      <c r="B87" s="29"/>
      <c r="C87" s="30" t="s">
        <v>17</v>
      </c>
      <c r="D87" s="31">
        <f t="shared" si="1"/>
        <v>35.956000000000003</v>
      </c>
      <c r="E87" s="33">
        <v>3.09</v>
      </c>
      <c r="F87" s="33">
        <v>32.866</v>
      </c>
    </row>
    <row r="88" spans="1:9" ht="15">
      <c r="A88" s="28" t="s">
        <v>88</v>
      </c>
      <c r="B88" s="29" t="s">
        <v>89</v>
      </c>
      <c r="C88" s="30" t="s">
        <v>16</v>
      </c>
      <c r="D88" s="31">
        <f t="shared" si="1"/>
        <v>6.0000000000000001E-3</v>
      </c>
      <c r="E88" s="33">
        <v>6.0000000000000001E-3</v>
      </c>
      <c r="F88" s="33"/>
    </row>
    <row r="89" spans="1:9" ht="15">
      <c r="A89" s="28"/>
      <c r="B89" s="29"/>
      <c r="C89" s="30" t="s">
        <v>17</v>
      </c>
      <c r="D89" s="31">
        <f t="shared" si="1"/>
        <v>11.308</v>
      </c>
      <c r="E89" s="33">
        <v>11.308</v>
      </c>
      <c r="F89" s="33"/>
    </row>
    <row r="90" spans="1:9" ht="15">
      <c r="A90" s="28" t="s">
        <v>90</v>
      </c>
      <c r="B90" s="29" t="s">
        <v>91</v>
      </c>
      <c r="C90" s="30" t="s">
        <v>16</v>
      </c>
      <c r="D90" s="31">
        <f t="shared" si="1"/>
        <v>0.06</v>
      </c>
      <c r="E90" s="33"/>
      <c r="F90" s="33">
        <f>0.03+0.03</f>
        <v>0.06</v>
      </c>
    </row>
    <row r="91" spans="1:9" ht="15">
      <c r="A91" s="28"/>
      <c r="B91" s="29"/>
      <c r="C91" s="30" t="s">
        <v>17</v>
      </c>
      <c r="D91" s="31">
        <f t="shared" si="1"/>
        <v>72.418000000000006</v>
      </c>
      <c r="E91" s="33"/>
      <c r="F91" s="33">
        <f>36.209+36.209</f>
        <v>72.418000000000006</v>
      </c>
    </row>
    <row r="92" spans="1:9" ht="15">
      <c r="A92" s="28" t="s">
        <v>92</v>
      </c>
      <c r="B92" s="29" t="s">
        <v>93</v>
      </c>
      <c r="C92" s="30" t="s">
        <v>16</v>
      </c>
      <c r="D92" s="31">
        <f t="shared" si="1"/>
        <v>0.03</v>
      </c>
      <c r="E92" s="33"/>
      <c r="F92" s="33">
        <v>0.03</v>
      </c>
    </row>
    <row r="93" spans="1:9" ht="15">
      <c r="A93" s="28"/>
      <c r="B93" s="29"/>
      <c r="C93" s="30" t="s">
        <v>17</v>
      </c>
      <c r="D93" s="31">
        <f t="shared" si="1"/>
        <v>36.207999999999998</v>
      </c>
      <c r="E93" s="33"/>
      <c r="F93" s="33">
        <v>36.207999999999998</v>
      </c>
    </row>
    <row r="94" spans="1:9" ht="15">
      <c r="A94" s="28" t="s">
        <v>94</v>
      </c>
      <c r="B94" s="29" t="s">
        <v>95</v>
      </c>
      <c r="C94" s="30" t="s">
        <v>16</v>
      </c>
      <c r="D94" s="31">
        <f t="shared" si="1"/>
        <v>0.03</v>
      </c>
      <c r="E94" s="33"/>
      <c r="F94" s="33">
        <v>0.03</v>
      </c>
    </row>
    <row r="95" spans="1:9" ht="15">
      <c r="A95" s="28"/>
      <c r="B95" s="29"/>
      <c r="C95" s="30" t="s">
        <v>17</v>
      </c>
      <c r="D95" s="31">
        <f t="shared" si="1"/>
        <v>36.207999999999998</v>
      </c>
      <c r="E95" s="33"/>
      <c r="F95" s="33">
        <v>36.207999999999998</v>
      </c>
    </row>
    <row r="96" spans="1:9" ht="15">
      <c r="A96" s="28" t="s">
        <v>96</v>
      </c>
      <c r="B96" s="29" t="s">
        <v>97</v>
      </c>
      <c r="C96" s="30" t="s">
        <v>16</v>
      </c>
      <c r="D96" s="31">
        <f t="shared" si="1"/>
        <v>0.05</v>
      </c>
      <c r="E96" s="33"/>
      <c r="F96" s="33">
        <v>0.05</v>
      </c>
      <c r="I96" s="36"/>
    </row>
    <row r="97" spans="1:9" ht="15">
      <c r="A97" s="28"/>
      <c r="B97" s="29"/>
      <c r="C97" s="30" t="s">
        <v>17</v>
      </c>
      <c r="D97" s="31">
        <f t="shared" si="1"/>
        <v>60.346999999999994</v>
      </c>
      <c r="E97" s="33"/>
      <c r="F97" s="33">
        <v>60.346999999999994</v>
      </c>
      <c r="I97" s="36"/>
    </row>
    <row r="98" spans="1:9" ht="15">
      <c r="A98" s="28" t="s">
        <v>98</v>
      </c>
      <c r="B98" s="29" t="s">
        <v>99</v>
      </c>
      <c r="C98" s="30" t="s">
        <v>16</v>
      </c>
      <c r="D98" s="31">
        <f t="shared" si="1"/>
        <v>0.03</v>
      </c>
      <c r="E98" s="33">
        <v>0.01</v>
      </c>
      <c r="F98" s="33">
        <v>0.02</v>
      </c>
    </row>
    <row r="99" spans="1:9" ht="15">
      <c r="A99" s="28"/>
      <c r="B99" s="29"/>
      <c r="C99" s="30" t="s">
        <v>17</v>
      </c>
      <c r="D99" s="31">
        <f t="shared" si="1"/>
        <v>34.44</v>
      </c>
      <c r="E99" s="33">
        <v>10.301</v>
      </c>
      <c r="F99" s="33">
        <v>24.138999999999999</v>
      </c>
    </row>
    <row r="100" spans="1:9" ht="15">
      <c r="A100" s="28" t="s">
        <v>100</v>
      </c>
      <c r="B100" s="29" t="s">
        <v>101</v>
      </c>
      <c r="C100" s="30" t="s">
        <v>16</v>
      </c>
      <c r="D100" s="31">
        <f t="shared" si="1"/>
        <v>3.0000000000000001E-3</v>
      </c>
      <c r="E100" s="33">
        <v>3.0000000000000001E-3</v>
      </c>
      <c r="F100" s="33"/>
    </row>
    <row r="101" spans="1:9" ht="15">
      <c r="A101" s="28"/>
      <c r="B101" s="29"/>
      <c r="C101" s="30" t="s">
        <v>17</v>
      </c>
      <c r="D101" s="31">
        <f t="shared" si="1"/>
        <v>3.09</v>
      </c>
      <c r="E101" s="33">
        <v>3.09</v>
      </c>
      <c r="F101" s="33"/>
    </row>
    <row r="102" spans="1:9" ht="15">
      <c r="A102" s="28" t="s">
        <v>102</v>
      </c>
      <c r="B102" s="29" t="s">
        <v>103</v>
      </c>
      <c r="C102" s="30" t="s">
        <v>16</v>
      </c>
      <c r="D102" s="31">
        <f t="shared" si="1"/>
        <v>4.1000000000000002E-2</v>
      </c>
      <c r="E102" s="33">
        <v>3.0000000000000001E-3</v>
      </c>
      <c r="F102" s="33">
        <v>3.7999999999999999E-2</v>
      </c>
      <c r="I102" s="36"/>
    </row>
    <row r="103" spans="1:9" ht="15">
      <c r="A103" s="28"/>
      <c r="B103" s="29"/>
      <c r="C103" s="30" t="s">
        <v>17</v>
      </c>
      <c r="D103" s="31">
        <f t="shared" si="1"/>
        <v>48.953999999999994</v>
      </c>
      <c r="E103" s="33">
        <v>3.09</v>
      </c>
      <c r="F103" s="33">
        <v>45.863999999999997</v>
      </c>
      <c r="I103" s="36"/>
    </row>
    <row r="104" spans="1:9" ht="15">
      <c r="A104" s="28" t="s">
        <v>104</v>
      </c>
      <c r="B104" s="29" t="s">
        <v>105</v>
      </c>
      <c r="C104" s="30" t="s">
        <v>16</v>
      </c>
      <c r="D104" s="31">
        <f t="shared" si="1"/>
        <v>5.4999999999999993E-2</v>
      </c>
      <c r="E104" s="33">
        <v>0.02</v>
      </c>
      <c r="F104" s="33">
        <v>3.4999999999999996E-2</v>
      </c>
      <c r="I104" s="36"/>
    </row>
    <row r="105" spans="1:9" ht="15">
      <c r="A105" s="28"/>
      <c r="B105" s="29"/>
      <c r="C105" s="30" t="s">
        <v>17</v>
      </c>
      <c r="D105" s="31">
        <f t="shared" si="1"/>
        <v>66.920999999999992</v>
      </c>
      <c r="E105" s="33">
        <v>24.678999999999998</v>
      </c>
      <c r="F105" s="33">
        <v>42.241999999999997</v>
      </c>
    </row>
    <row r="106" spans="1:9" ht="15" customHeight="1">
      <c r="A106" s="28" t="s">
        <v>106</v>
      </c>
      <c r="B106" s="29" t="s">
        <v>107</v>
      </c>
      <c r="C106" s="30" t="s">
        <v>16</v>
      </c>
      <c r="D106" s="31">
        <f t="shared" si="1"/>
        <v>6.5000000000000002E-2</v>
      </c>
      <c r="E106" s="33">
        <f>0.02+0.005</f>
        <v>2.5000000000000001E-2</v>
      </c>
      <c r="F106" s="33">
        <v>0.04</v>
      </c>
    </row>
    <row r="107" spans="1:9" ht="15">
      <c r="A107" s="28"/>
      <c r="B107" s="29"/>
      <c r="C107" s="30" t="s">
        <v>17</v>
      </c>
      <c r="D107" s="31">
        <f t="shared" si="1"/>
        <v>74.03</v>
      </c>
      <c r="E107" s="33">
        <f>20.602+5.15</f>
        <v>25.752000000000002</v>
      </c>
      <c r="F107" s="33">
        <v>48.277999999999999</v>
      </c>
    </row>
    <row r="108" spans="1:9" ht="14.25" customHeight="1">
      <c r="A108" s="28" t="s">
        <v>108</v>
      </c>
      <c r="B108" s="29" t="s">
        <v>109</v>
      </c>
      <c r="C108" s="30" t="s">
        <v>16</v>
      </c>
      <c r="D108" s="31">
        <f t="shared" si="1"/>
        <v>4.5999999999999999E-2</v>
      </c>
      <c r="E108" s="33">
        <f>0.03+0.006</f>
        <v>3.5999999999999997E-2</v>
      </c>
      <c r="F108" s="33">
        <v>0.01</v>
      </c>
    </row>
    <row r="109" spans="1:9" ht="14.25" customHeight="1">
      <c r="A109" s="28"/>
      <c r="B109" s="29"/>
      <c r="C109" s="30" t="s">
        <v>17</v>
      </c>
      <c r="D109" s="31">
        <f t="shared" si="1"/>
        <v>49.152000000000001</v>
      </c>
      <c r="E109" s="33">
        <f>30.903+6.18</f>
        <v>37.082999999999998</v>
      </c>
      <c r="F109" s="33">
        <v>12.069000000000001</v>
      </c>
    </row>
    <row r="110" spans="1:9" ht="15">
      <c r="A110" s="28" t="s">
        <v>110</v>
      </c>
      <c r="B110" s="29" t="s">
        <v>111</v>
      </c>
      <c r="C110" s="30" t="s">
        <v>16</v>
      </c>
      <c r="D110" s="31">
        <f t="shared" si="1"/>
        <v>5.4000000000000006E-2</v>
      </c>
      <c r="E110" s="33">
        <v>0.05</v>
      </c>
      <c r="F110" s="33">
        <v>4.0000000000000001E-3</v>
      </c>
    </row>
    <row r="111" spans="1:9" ht="15">
      <c r="A111" s="28"/>
      <c r="B111" s="29"/>
      <c r="C111" s="30" t="s">
        <v>17</v>
      </c>
      <c r="D111" s="31">
        <f t="shared" si="1"/>
        <v>66.524000000000001</v>
      </c>
      <c r="E111" s="33">
        <v>61.695999999999998</v>
      </c>
      <c r="F111" s="33">
        <v>4.8280000000000003</v>
      </c>
    </row>
    <row r="112" spans="1:9" ht="15">
      <c r="A112" s="28" t="s">
        <v>112</v>
      </c>
      <c r="B112" s="29" t="s">
        <v>113</v>
      </c>
      <c r="C112" s="30" t="s">
        <v>16</v>
      </c>
      <c r="D112" s="31">
        <f t="shared" si="1"/>
        <v>6.0000000000000005E-2</v>
      </c>
      <c r="E112" s="33">
        <v>0.05</v>
      </c>
      <c r="F112" s="33">
        <v>0.01</v>
      </c>
    </row>
    <row r="113" spans="1:6" ht="15">
      <c r="A113" s="28"/>
      <c r="B113" s="29"/>
      <c r="C113" s="30" t="s">
        <v>17</v>
      </c>
      <c r="D113" s="31">
        <f t="shared" si="1"/>
        <v>73.766000000000005</v>
      </c>
      <c r="E113" s="33">
        <v>61.697000000000003</v>
      </c>
      <c r="F113" s="33">
        <v>12.069000000000001</v>
      </c>
    </row>
    <row r="114" spans="1:6" ht="15">
      <c r="A114" s="28" t="s">
        <v>114</v>
      </c>
      <c r="B114" s="29" t="s">
        <v>115</v>
      </c>
      <c r="C114" s="30" t="s">
        <v>16</v>
      </c>
      <c r="D114" s="31">
        <f t="shared" si="1"/>
        <v>5.5E-2</v>
      </c>
      <c r="E114" s="33">
        <v>0.05</v>
      </c>
      <c r="F114" s="33">
        <v>5.0000000000000001E-3</v>
      </c>
    </row>
    <row r="115" spans="1:6" ht="15">
      <c r="A115" s="28"/>
      <c r="B115" s="29"/>
      <c r="C115" s="30" t="s">
        <v>17</v>
      </c>
      <c r="D115" s="31">
        <f t="shared" si="1"/>
        <v>67.731999999999999</v>
      </c>
      <c r="E115" s="33">
        <v>61.697000000000003</v>
      </c>
      <c r="F115" s="33">
        <v>6.0350000000000001</v>
      </c>
    </row>
    <row r="116" spans="1:6" ht="15">
      <c r="A116" s="28" t="s">
        <v>116</v>
      </c>
      <c r="B116" s="29" t="s">
        <v>117</v>
      </c>
      <c r="C116" s="30" t="s">
        <v>16</v>
      </c>
      <c r="D116" s="31">
        <f t="shared" si="1"/>
        <v>0.01</v>
      </c>
      <c r="E116" s="33">
        <v>0.01</v>
      </c>
      <c r="F116" s="33"/>
    </row>
    <row r="117" spans="1:6" ht="15">
      <c r="A117" s="28"/>
      <c r="B117" s="29"/>
      <c r="C117" s="30" t="s">
        <v>17</v>
      </c>
      <c r="D117" s="31">
        <f t="shared" si="1"/>
        <v>12.339</v>
      </c>
      <c r="E117" s="33">
        <v>12.339</v>
      </c>
      <c r="F117" s="33"/>
    </row>
    <row r="118" spans="1:6" ht="15">
      <c r="A118" s="28" t="s">
        <v>118</v>
      </c>
      <c r="B118" s="29" t="s">
        <v>119</v>
      </c>
      <c r="C118" s="30" t="s">
        <v>16</v>
      </c>
      <c r="D118" s="31">
        <f>E118+F118</f>
        <v>0.01</v>
      </c>
      <c r="E118" s="33">
        <f>0.005+0.005</f>
        <v>0.01</v>
      </c>
      <c r="F118" s="33"/>
    </row>
    <row r="119" spans="1:6" ht="15">
      <c r="A119" s="28"/>
      <c r="B119" s="29"/>
      <c r="C119" s="30" t="s">
        <v>17</v>
      </c>
      <c r="D119" s="31">
        <f>E119+F119</f>
        <v>11.32</v>
      </c>
      <c r="E119" s="33">
        <f>5.151+6.169</f>
        <v>11.32</v>
      </c>
      <c r="F119" s="33"/>
    </row>
    <row r="120" spans="1:6" ht="15">
      <c r="A120" s="28" t="s">
        <v>120</v>
      </c>
      <c r="B120" s="29" t="s">
        <v>121</v>
      </c>
      <c r="C120" s="30" t="s">
        <v>16</v>
      </c>
      <c r="D120" s="31">
        <f t="shared" ref="D120:D153" si="2">E120+F120</f>
        <v>0.05</v>
      </c>
      <c r="E120" s="33"/>
      <c r="F120" s="33">
        <v>0.05</v>
      </c>
    </row>
    <row r="121" spans="1:6" ht="15">
      <c r="A121" s="28"/>
      <c r="B121" s="29"/>
      <c r="C121" s="30" t="s">
        <v>17</v>
      </c>
      <c r="D121" s="31">
        <f t="shared" si="2"/>
        <v>82.165000000000006</v>
      </c>
      <c r="E121" s="33"/>
      <c r="F121" s="33">
        <v>82.165000000000006</v>
      </c>
    </row>
    <row r="122" spans="1:6" ht="15">
      <c r="A122" s="28" t="s">
        <v>122</v>
      </c>
      <c r="B122" s="29" t="s">
        <v>123</v>
      </c>
      <c r="C122" s="30" t="s">
        <v>16</v>
      </c>
      <c r="D122" s="31">
        <f t="shared" si="2"/>
        <v>0.05</v>
      </c>
      <c r="E122" s="33"/>
      <c r="F122" s="33">
        <v>0.05</v>
      </c>
    </row>
    <row r="123" spans="1:6" ht="15">
      <c r="A123" s="28"/>
      <c r="B123" s="29"/>
      <c r="C123" s="30" t="s">
        <v>17</v>
      </c>
      <c r="D123" s="31">
        <f t="shared" si="2"/>
        <v>82.165000000000006</v>
      </c>
      <c r="E123" s="33"/>
      <c r="F123" s="33">
        <v>82.165000000000006</v>
      </c>
    </row>
    <row r="124" spans="1:6" ht="15">
      <c r="A124" s="28" t="s">
        <v>124</v>
      </c>
      <c r="B124" s="29" t="s">
        <v>125</v>
      </c>
      <c r="C124" s="30" t="s">
        <v>16</v>
      </c>
      <c r="D124" s="31">
        <f t="shared" si="2"/>
        <v>0.04</v>
      </c>
      <c r="E124" s="33">
        <v>0.01</v>
      </c>
      <c r="F124" s="33">
        <v>0.03</v>
      </c>
    </row>
    <row r="125" spans="1:6" ht="15">
      <c r="A125" s="28"/>
      <c r="B125" s="29"/>
      <c r="C125" s="30" t="s">
        <v>17</v>
      </c>
      <c r="D125" s="31">
        <f t="shared" si="2"/>
        <v>61.637999999999998</v>
      </c>
      <c r="E125" s="33">
        <v>12.339</v>
      </c>
      <c r="F125" s="33">
        <v>49.298999999999999</v>
      </c>
    </row>
    <row r="126" spans="1:6" ht="15">
      <c r="A126" s="28" t="s">
        <v>126</v>
      </c>
      <c r="B126" s="29" t="s">
        <v>127</v>
      </c>
      <c r="C126" s="30" t="s">
        <v>16</v>
      </c>
      <c r="D126" s="31">
        <f t="shared" si="2"/>
        <v>3.0000000000000001E-3</v>
      </c>
      <c r="E126" s="33">
        <v>3.0000000000000001E-3</v>
      </c>
      <c r="F126" s="33"/>
    </row>
    <row r="127" spans="1:6" ht="15">
      <c r="A127" s="28"/>
      <c r="B127" s="29"/>
      <c r="C127" s="30" t="s">
        <v>17</v>
      </c>
      <c r="D127" s="31">
        <f t="shared" si="2"/>
        <v>3.09</v>
      </c>
      <c r="E127" s="33">
        <v>3.09</v>
      </c>
      <c r="F127" s="33"/>
    </row>
    <row r="128" spans="1:6" ht="15">
      <c r="A128" s="28" t="s">
        <v>128</v>
      </c>
      <c r="B128" s="29" t="s">
        <v>129</v>
      </c>
      <c r="C128" s="30" t="s">
        <v>16</v>
      </c>
      <c r="D128" s="31">
        <f t="shared" si="2"/>
        <v>0.05</v>
      </c>
      <c r="E128" s="33"/>
      <c r="F128" s="33">
        <v>0.05</v>
      </c>
    </row>
    <row r="129" spans="1:6" ht="15">
      <c r="A129" s="28"/>
      <c r="B129" s="29"/>
      <c r="C129" s="30" t="s">
        <v>17</v>
      </c>
      <c r="D129" s="31">
        <f t="shared" si="2"/>
        <v>60.346999999999994</v>
      </c>
      <c r="E129" s="33"/>
      <c r="F129" s="33">
        <v>60.346999999999994</v>
      </c>
    </row>
    <row r="130" spans="1:6" ht="15">
      <c r="A130" s="28" t="s">
        <v>130</v>
      </c>
      <c r="B130" s="29" t="s">
        <v>131</v>
      </c>
      <c r="C130" s="30" t="s">
        <v>16</v>
      </c>
      <c r="D130" s="31">
        <f t="shared" si="2"/>
        <v>3.0000000000000001E-3</v>
      </c>
      <c r="E130" s="33">
        <v>3.0000000000000001E-3</v>
      </c>
      <c r="F130" s="33"/>
    </row>
    <row r="131" spans="1:6" ht="15">
      <c r="A131" s="28"/>
      <c r="B131" s="29"/>
      <c r="C131" s="30" t="s">
        <v>17</v>
      </c>
      <c r="D131" s="31">
        <f t="shared" si="2"/>
        <v>3.09</v>
      </c>
      <c r="E131" s="33">
        <v>3.09</v>
      </c>
      <c r="F131" s="33"/>
    </row>
    <row r="132" spans="1:6" ht="15">
      <c r="A132" s="28" t="s">
        <v>132</v>
      </c>
      <c r="B132" s="29" t="s">
        <v>133</v>
      </c>
      <c r="C132" s="30" t="s">
        <v>16</v>
      </c>
      <c r="D132" s="31">
        <f t="shared" si="2"/>
        <v>1.2E-2</v>
      </c>
      <c r="E132" s="33"/>
      <c r="F132" s="33">
        <v>1.2E-2</v>
      </c>
    </row>
    <row r="133" spans="1:6" ht="15">
      <c r="A133" s="28"/>
      <c r="B133" s="29"/>
      <c r="C133" s="30" t="s">
        <v>17</v>
      </c>
      <c r="D133" s="31">
        <f t="shared" si="2"/>
        <v>14.484</v>
      </c>
      <c r="E133" s="33"/>
      <c r="F133" s="33">
        <v>14.484</v>
      </c>
    </row>
    <row r="134" spans="1:6" ht="15">
      <c r="A134" s="28" t="s">
        <v>134</v>
      </c>
      <c r="B134" s="29" t="s">
        <v>135</v>
      </c>
      <c r="C134" s="30" t="s">
        <v>16</v>
      </c>
      <c r="D134" s="31">
        <f t="shared" si="2"/>
        <v>3.0000000000000001E-3</v>
      </c>
      <c r="E134" s="33">
        <v>3.0000000000000001E-3</v>
      </c>
      <c r="F134" s="33"/>
    </row>
    <row r="135" spans="1:6" ht="15">
      <c r="A135" s="28"/>
      <c r="B135" s="29"/>
      <c r="C135" s="30" t="s">
        <v>17</v>
      </c>
      <c r="D135" s="31">
        <f t="shared" si="2"/>
        <v>3.09</v>
      </c>
      <c r="E135" s="33">
        <v>3.09</v>
      </c>
      <c r="F135" s="33"/>
    </row>
    <row r="136" spans="1:6" ht="15">
      <c r="A136" s="28" t="s">
        <v>136</v>
      </c>
      <c r="B136" s="29" t="s">
        <v>137</v>
      </c>
      <c r="C136" s="30" t="s">
        <v>16</v>
      </c>
      <c r="D136" s="31">
        <f t="shared" si="2"/>
        <v>1.2E-2</v>
      </c>
      <c r="E136" s="33">
        <v>1.2E-2</v>
      </c>
      <c r="F136" s="33"/>
    </row>
    <row r="137" spans="1:6" ht="15">
      <c r="A137" s="28"/>
      <c r="B137" s="29"/>
      <c r="C137" s="30" t="s">
        <v>17</v>
      </c>
      <c r="D137" s="31">
        <f t="shared" si="2"/>
        <v>12.361000000000001</v>
      </c>
      <c r="E137" s="33">
        <v>12.361000000000001</v>
      </c>
      <c r="F137" s="33"/>
    </row>
    <row r="138" spans="1:6" ht="15">
      <c r="A138" s="28" t="s">
        <v>138</v>
      </c>
      <c r="B138" s="29" t="s">
        <v>139</v>
      </c>
      <c r="C138" s="30" t="s">
        <v>16</v>
      </c>
      <c r="D138" s="31">
        <f t="shared" si="2"/>
        <v>0.01</v>
      </c>
      <c r="E138" s="33">
        <v>0.01</v>
      </c>
      <c r="F138" s="33"/>
    </row>
    <row r="139" spans="1:6" ht="15">
      <c r="A139" s="28"/>
      <c r="B139" s="29"/>
      <c r="C139" s="30" t="s">
        <v>17</v>
      </c>
      <c r="D139" s="31">
        <f t="shared" si="2"/>
        <v>10.301</v>
      </c>
      <c r="E139" s="33">
        <v>10.301</v>
      </c>
      <c r="F139" s="33"/>
    </row>
    <row r="140" spans="1:6" ht="15">
      <c r="A140" s="28" t="s">
        <v>140</v>
      </c>
      <c r="B140" s="29" t="s">
        <v>141</v>
      </c>
      <c r="C140" s="30" t="s">
        <v>16</v>
      </c>
      <c r="D140" s="31">
        <f t="shared" si="2"/>
        <v>1.4999999999999999E-2</v>
      </c>
      <c r="E140" s="33">
        <v>1.4999999999999999E-2</v>
      </c>
      <c r="F140" s="33"/>
    </row>
    <row r="141" spans="1:6" ht="15">
      <c r="A141" s="28"/>
      <c r="B141" s="29"/>
      <c r="C141" s="30" t="s">
        <v>17</v>
      </c>
      <c r="D141" s="31">
        <f t="shared" si="2"/>
        <v>18.507999999999999</v>
      </c>
      <c r="E141" s="33">
        <v>18.507999999999999</v>
      </c>
      <c r="F141" s="33"/>
    </row>
    <row r="142" spans="1:6" ht="15">
      <c r="A142" s="28" t="s">
        <v>142</v>
      </c>
      <c r="B142" s="37" t="s">
        <v>143</v>
      </c>
      <c r="C142" s="30" t="s">
        <v>16</v>
      </c>
      <c r="D142" s="31">
        <f t="shared" si="2"/>
        <v>0.05</v>
      </c>
      <c r="E142" s="33">
        <v>0.03</v>
      </c>
      <c r="F142" s="33">
        <v>0.02</v>
      </c>
    </row>
    <row r="143" spans="1:6" ht="15">
      <c r="A143" s="28"/>
      <c r="B143" s="38"/>
      <c r="C143" s="30" t="s">
        <v>17</v>
      </c>
      <c r="D143" s="31">
        <f t="shared" si="2"/>
        <v>55.042000000000002</v>
      </c>
      <c r="E143" s="33">
        <v>30.902999999999999</v>
      </c>
      <c r="F143" s="33">
        <v>24.138999999999999</v>
      </c>
    </row>
    <row r="144" spans="1:6" ht="15">
      <c r="A144" s="28" t="s">
        <v>144</v>
      </c>
      <c r="B144" s="37" t="s">
        <v>145</v>
      </c>
      <c r="C144" s="30" t="s">
        <v>16</v>
      </c>
      <c r="D144" s="31">
        <f t="shared" si="2"/>
        <v>0.02</v>
      </c>
      <c r="E144" s="33"/>
      <c r="F144" s="33">
        <v>0.02</v>
      </c>
    </row>
    <row r="145" spans="1:6" ht="15">
      <c r="A145" s="28"/>
      <c r="B145" s="38"/>
      <c r="C145" s="30" t="s">
        <v>17</v>
      </c>
      <c r="D145" s="31">
        <f t="shared" si="2"/>
        <v>8.7270000000000003</v>
      </c>
      <c r="E145" s="33"/>
      <c r="F145" s="33">
        <v>8.7270000000000003</v>
      </c>
    </row>
    <row r="146" spans="1:6" ht="15">
      <c r="A146" s="28" t="s">
        <v>146</v>
      </c>
      <c r="B146" s="29" t="s">
        <v>147</v>
      </c>
      <c r="C146" s="30" t="s">
        <v>16</v>
      </c>
      <c r="D146" s="31">
        <f t="shared" si="2"/>
        <v>7.0000000000000007E-2</v>
      </c>
      <c r="E146" s="33">
        <v>7.0000000000000007E-2</v>
      </c>
      <c r="F146" s="33"/>
    </row>
    <row r="147" spans="1:6" ht="15">
      <c r="A147" s="28"/>
      <c r="B147" s="29"/>
      <c r="C147" s="30" t="s">
        <v>17</v>
      </c>
      <c r="D147" s="31">
        <f t="shared" si="2"/>
        <v>86.375</v>
      </c>
      <c r="E147" s="33">
        <v>86.375</v>
      </c>
      <c r="F147" s="33"/>
    </row>
    <row r="148" spans="1:6" ht="15">
      <c r="A148" s="28" t="s">
        <v>148</v>
      </c>
      <c r="B148" s="29" t="s">
        <v>149</v>
      </c>
      <c r="C148" s="30" t="s">
        <v>16</v>
      </c>
      <c r="D148" s="31">
        <f t="shared" si="2"/>
        <v>0.01</v>
      </c>
      <c r="E148" s="33">
        <v>0.01</v>
      </c>
      <c r="F148" s="33"/>
    </row>
    <row r="149" spans="1:6" ht="15">
      <c r="A149" s="28"/>
      <c r="B149" s="29"/>
      <c r="C149" s="30" t="s">
        <v>17</v>
      </c>
      <c r="D149" s="31">
        <f t="shared" si="2"/>
        <v>10.301</v>
      </c>
      <c r="E149" s="33">
        <v>10.301</v>
      </c>
      <c r="F149" s="33"/>
    </row>
    <row r="150" spans="1:6" ht="15">
      <c r="A150" s="28" t="s">
        <v>150</v>
      </c>
      <c r="B150" s="29" t="s">
        <v>151</v>
      </c>
      <c r="C150" s="30" t="s">
        <v>16</v>
      </c>
      <c r="D150" s="31">
        <f t="shared" si="2"/>
        <v>7.0000000000000007E-2</v>
      </c>
      <c r="E150" s="33"/>
      <c r="F150" s="33">
        <v>7.0000000000000007E-2</v>
      </c>
    </row>
    <row r="151" spans="1:6" ht="15">
      <c r="A151" s="28"/>
      <c r="B151" s="29"/>
      <c r="C151" s="30" t="s">
        <v>17</v>
      </c>
      <c r="D151" s="31">
        <f t="shared" si="2"/>
        <v>84.488</v>
      </c>
      <c r="E151" s="33"/>
      <c r="F151" s="33">
        <v>84.488</v>
      </c>
    </row>
    <row r="152" spans="1:6" ht="15">
      <c r="A152" s="28" t="s">
        <v>152</v>
      </c>
      <c r="B152" s="29" t="s">
        <v>153</v>
      </c>
      <c r="C152" s="30" t="s">
        <v>16</v>
      </c>
      <c r="D152" s="31">
        <f t="shared" si="2"/>
        <v>5.0000000000000001E-3</v>
      </c>
      <c r="E152" s="33">
        <v>5.0000000000000001E-3</v>
      </c>
      <c r="F152" s="33"/>
    </row>
    <row r="153" spans="1:6" ht="15">
      <c r="A153" s="28"/>
      <c r="B153" s="29"/>
      <c r="C153" s="39" t="s">
        <v>17</v>
      </c>
      <c r="D153" s="40">
        <f t="shared" si="2"/>
        <v>5.15</v>
      </c>
      <c r="E153" s="41">
        <v>5.15</v>
      </c>
      <c r="F153" s="41"/>
    </row>
    <row r="154" spans="1:6">
      <c r="A154" s="42"/>
      <c r="B154" s="34"/>
      <c r="C154" s="43"/>
      <c r="D154" s="44"/>
      <c r="E154" s="45"/>
      <c r="F154" s="45"/>
    </row>
    <row r="156" spans="1:6">
      <c r="B156" s="1" t="s">
        <v>154</v>
      </c>
      <c r="E156" s="1" t="s">
        <v>155</v>
      </c>
    </row>
    <row r="158" spans="1:6">
      <c r="B158" s="1" t="s">
        <v>156</v>
      </c>
      <c r="E158" s="1" t="s">
        <v>157</v>
      </c>
    </row>
  </sheetData>
  <mergeCells count="146"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A144:A145"/>
    <mergeCell ref="B144:B145"/>
    <mergeCell ref="A146:A147"/>
    <mergeCell ref="B146:B147"/>
    <mergeCell ref="A136:A137"/>
    <mergeCell ref="B136:B137"/>
    <mergeCell ref="A138:A139"/>
    <mergeCell ref="B138:B139"/>
    <mergeCell ref="A140:A141"/>
    <mergeCell ref="B140:B141"/>
    <mergeCell ref="A130:A131"/>
    <mergeCell ref="B130:B131"/>
    <mergeCell ref="A132:A133"/>
    <mergeCell ref="B132:B133"/>
    <mergeCell ref="A134:A135"/>
    <mergeCell ref="B134:B135"/>
    <mergeCell ref="A124:A125"/>
    <mergeCell ref="B124:B125"/>
    <mergeCell ref="A126:A127"/>
    <mergeCell ref="B126:B127"/>
    <mergeCell ref="A128:A129"/>
    <mergeCell ref="B128:B129"/>
    <mergeCell ref="A118:A119"/>
    <mergeCell ref="B118:B119"/>
    <mergeCell ref="A120:A121"/>
    <mergeCell ref="B120:B121"/>
    <mergeCell ref="A122:A123"/>
    <mergeCell ref="B122:B123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A100:A101"/>
    <mergeCell ref="B100:B101"/>
    <mergeCell ref="A102:A103"/>
    <mergeCell ref="B102:B103"/>
    <mergeCell ref="A104:A105"/>
    <mergeCell ref="B104:B105"/>
    <mergeCell ref="A94:A95"/>
    <mergeCell ref="B94:B95"/>
    <mergeCell ref="A96:A97"/>
    <mergeCell ref="B96:B97"/>
    <mergeCell ref="A98:A99"/>
    <mergeCell ref="B98:B99"/>
    <mergeCell ref="A88:A89"/>
    <mergeCell ref="B88:B89"/>
    <mergeCell ref="A90:A91"/>
    <mergeCell ref="B90:B91"/>
    <mergeCell ref="A92:A93"/>
    <mergeCell ref="B92:B93"/>
    <mergeCell ref="A82:A83"/>
    <mergeCell ref="B82:B83"/>
    <mergeCell ref="A84:A85"/>
    <mergeCell ref="B84:B85"/>
    <mergeCell ref="A86:A87"/>
    <mergeCell ref="B86:B87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  <mergeCell ref="A64:A65"/>
    <mergeCell ref="B64:B65"/>
    <mergeCell ref="A66:A67"/>
    <mergeCell ref="B66:B67"/>
    <mergeCell ref="A68:A69"/>
    <mergeCell ref="B68:B69"/>
    <mergeCell ref="A58:A59"/>
    <mergeCell ref="B58:B59"/>
    <mergeCell ref="A60:A61"/>
    <mergeCell ref="B60:B61"/>
    <mergeCell ref="A62:A63"/>
    <mergeCell ref="B62:B63"/>
    <mergeCell ref="A52:A53"/>
    <mergeCell ref="B52:B53"/>
    <mergeCell ref="A54:A55"/>
    <mergeCell ref="B54:B55"/>
    <mergeCell ref="A56:A57"/>
    <mergeCell ref="B56:B57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H30:H31"/>
    <mergeCell ref="A32:A33"/>
    <mergeCell ref="B32:B33"/>
    <mergeCell ref="A22:A23"/>
    <mergeCell ref="B22:B23"/>
    <mergeCell ref="A24:A25"/>
    <mergeCell ref="B24:B25"/>
    <mergeCell ref="A26:A27"/>
    <mergeCell ref="B26:B27"/>
    <mergeCell ref="A16:A17"/>
    <mergeCell ref="B16:B17"/>
    <mergeCell ref="H16:H17"/>
    <mergeCell ref="A18:A19"/>
    <mergeCell ref="B18:B19"/>
    <mergeCell ref="A20:A21"/>
    <mergeCell ref="B20:B21"/>
    <mergeCell ref="B10:F10"/>
    <mergeCell ref="B11:F11"/>
    <mergeCell ref="A14:A15"/>
    <mergeCell ref="B14:B15"/>
    <mergeCell ref="C14:C15"/>
    <mergeCell ref="D14:F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2017-05-17T08:34:11Z</dcterms:modified>
</cp:coreProperties>
</file>