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3 кв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37" i="1" l="1"/>
  <c r="J136" i="1"/>
  <c r="L124" i="1"/>
  <c r="J124" i="1" s="1"/>
  <c r="J123" i="1"/>
  <c r="J122" i="1"/>
  <c r="J121" i="1"/>
  <c r="J120" i="1"/>
  <c r="L119" i="1"/>
  <c r="J119" i="1" s="1"/>
  <c r="J118" i="1"/>
  <c r="L117" i="1"/>
  <c r="J117" i="1"/>
  <c r="L94" i="1"/>
  <c r="K94" i="1"/>
  <c r="J94" i="1"/>
  <c r="I94" i="1"/>
  <c r="E94" i="1"/>
  <c r="D94" i="1"/>
  <c r="L93" i="1"/>
  <c r="K93" i="1"/>
  <c r="J93" i="1" s="1"/>
  <c r="E93" i="1" s="1"/>
  <c r="F93" i="1" s="1"/>
  <c r="I93" i="1"/>
  <c r="L92" i="1"/>
  <c r="K92" i="1"/>
  <c r="I92" i="1"/>
  <c r="L91" i="1"/>
  <c r="K91" i="1"/>
  <c r="J91" i="1" s="1"/>
  <c r="E91" i="1" s="1"/>
  <c r="L90" i="1"/>
  <c r="K90" i="1"/>
  <c r="J90" i="1" s="1"/>
  <c r="E90" i="1" s="1"/>
  <c r="F90" i="1" s="1"/>
  <c r="I90" i="1"/>
  <c r="L89" i="1"/>
  <c r="K89" i="1"/>
  <c r="I89" i="1"/>
  <c r="L88" i="1"/>
  <c r="K88" i="1"/>
  <c r="J88" i="1" s="1"/>
  <c r="E88" i="1" s="1"/>
  <c r="F88" i="1" s="1"/>
  <c r="I88" i="1"/>
  <c r="L87" i="1"/>
  <c r="K87" i="1"/>
  <c r="I87" i="1"/>
  <c r="L86" i="1"/>
  <c r="K86" i="1"/>
  <c r="J86" i="1" s="1"/>
  <c r="E86" i="1" s="1"/>
  <c r="F86" i="1" s="1"/>
  <c r="I86" i="1"/>
  <c r="L85" i="1"/>
  <c r="K85" i="1"/>
  <c r="L84" i="1"/>
  <c r="K84" i="1"/>
  <c r="L83" i="1"/>
  <c r="K83" i="1"/>
  <c r="J83" i="1" s="1"/>
  <c r="E83" i="1" s="1"/>
  <c r="F83" i="1" s="1"/>
  <c r="I83" i="1"/>
  <c r="L82" i="1"/>
  <c r="K82" i="1"/>
  <c r="I82" i="1"/>
  <c r="L81" i="1"/>
  <c r="K81" i="1"/>
  <c r="J81" i="1" s="1"/>
  <c r="E81" i="1" s="1"/>
  <c r="F81" i="1" s="1"/>
  <c r="I81" i="1"/>
  <c r="L80" i="1"/>
  <c r="K80" i="1"/>
  <c r="I80" i="1"/>
  <c r="L79" i="1"/>
  <c r="K79" i="1"/>
  <c r="J79" i="1" s="1"/>
  <c r="E79" i="1" s="1"/>
  <c r="F79" i="1" s="1"/>
  <c r="I79" i="1"/>
  <c r="L78" i="1"/>
  <c r="K78" i="1"/>
  <c r="I78" i="1"/>
  <c r="L77" i="1"/>
  <c r="K77" i="1"/>
  <c r="J77" i="1" s="1"/>
  <c r="E77" i="1" s="1"/>
  <c r="F77" i="1" s="1"/>
  <c r="I77" i="1"/>
  <c r="L76" i="1"/>
  <c r="K76" i="1"/>
  <c r="I76" i="1"/>
  <c r="L75" i="1"/>
  <c r="K75" i="1"/>
  <c r="J75" i="1" s="1"/>
  <c r="E75" i="1" s="1"/>
  <c r="F75" i="1" s="1"/>
  <c r="I75" i="1"/>
  <c r="L74" i="1"/>
  <c r="K74" i="1"/>
  <c r="I74" i="1"/>
  <c r="L73" i="1"/>
  <c r="K73" i="1"/>
  <c r="J73" i="1" s="1"/>
  <c r="E73" i="1" s="1"/>
  <c r="F73" i="1" s="1"/>
  <c r="I73" i="1"/>
  <c r="L72" i="1"/>
  <c r="K72" i="1"/>
  <c r="I72" i="1"/>
  <c r="L71" i="1"/>
  <c r="K71" i="1"/>
  <c r="I71" i="1"/>
  <c r="L70" i="1"/>
  <c r="K70" i="1"/>
  <c r="I70" i="1"/>
  <c r="L69" i="1"/>
  <c r="K69" i="1"/>
  <c r="J69" i="1" s="1"/>
  <c r="E69" i="1" s="1"/>
  <c r="F69" i="1" s="1"/>
  <c r="I69" i="1"/>
  <c r="L68" i="1"/>
  <c r="K68" i="1"/>
  <c r="I68" i="1"/>
  <c r="L67" i="1"/>
  <c r="K67" i="1"/>
  <c r="J67" i="1" s="1"/>
  <c r="E67" i="1" s="1"/>
  <c r="F67" i="1" s="1"/>
  <c r="I67" i="1"/>
  <c r="L66" i="1"/>
  <c r="K66" i="1"/>
  <c r="J66" i="1" s="1"/>
  <c r="E66" i="1" s="1"/>
  <c r="F66" i="1" s="1"/>
  <c r="I66" i="1"/>
  <c r="L65" i="1"/>
  <c r="K65" i="1"/>
  <c r="J65" i="1" s="1"/>
  <c r="E65" i="1" s="1"/>
  <c r="L64" i="1"/>
  <c r="K64" i="1"/>
  <c r="J64" i="1" s="1"/>
  <c r="E64" i="1" s="1"/>
  <c r="L63" i="1"/>
  <c r="K63" i="1"/>
  <c r="J63" i="1" s="1"/>
  <c r="E63" i="1" s="1"/>
  <c r="L62" i="1"/>
  <c r="K62" i="1"/>
  <c r="J62" i="1" s="1"/>
  <c r="E62" i="1" s="1"/>
  <c r="L61" i="1"/>
  <c r="K61" i="1"/>
  <c r="J61" i="1" s="1"/>
  <c r="E61" i="1" s="1"/>
  <c r="L60" i="1"/>
  <c r="K60" i="1"/>
  <c r="J60" i="1" s="1"/>
  <c r="E60" i="1" s="1"/>
  <c r="L59" i="1"/>
  <c r="K59" i="1"/>
  <c r="J59" i="1" s="1"/>
  <c r="E59" i="1" s="1"/>
  <c r="L58" i="1"/>
  <c r="K58" i="1"/>
  <c r="J58" i="1" s="1"/>
  <c r="E58" i="1" s="1"/>
  <c r="L57" i="1"/>
  <c r="K57" i="1"/>
  <c r="L56" i="1"/>
  <c r="K56" i="1"/>
  <c r="J56" i="1"/>
  <c r="E56" i="1" s="1"/>
  <c r="L55" i="1"/>
  <c r="K55" i="1"/>
  <c r="J55" i="1" s="1"/>
  <c r="E55" i="1" s="1"/>
  <c r="L54" i="1"/>
  <c r="K54" i="1"/>
  <c r="J54" i="1" s="1"/>
  <c r="E54" i="1" s="1"/>
  <c r="L53" i="1"/>
  <c r="K53" i="1"/>
  <c r="J53" i="1" s="1"/>
  <c r="E53" i="1" s="1"/>
  <c r="F53" i="1" s="1"/>
  <c r="I53" i="1"/>
  <c r="L52" i="1"/>
  <c r="K52" i="1"/>
  <c r="I52" i="1"/>
  <c r="L51" i="1"/>
  <c r="K51" i="1"/>
  <c r="J51" i="1" s="1"/>
  <c r="E51" i="1" s="1"/>
  <c r="F51" i="1" s="1"/>
  <c r="I51" i="1"/>
  <c r="L50" i="1"/>
  <c r="K50" i="1"/>
  <c r="J50" i="1"/>
  <c r="I50" i="1"/>
  <c r="E50" i="1"/>
  <c r="F50" i="1" s="1"/>
  <c r="L49" i="1"/>
  <c r="K49" i="1"/>
  <c r="J49" i="1" s="1"/>
  <c r="E49" i="1" s="1"/>
  <c r="F49" i="1" s="1"/>
  <c r="I49" i="1"/>
  <c r="L48" i="1"/>
  <c r="K48" i="1"/>
  <c r="I48" i="1"/>
  <c r="L47" i="1"/>
  <c r="K47" i="1"/>
  <c r="J47" i="1" s="1"/>
  <c r="E47" i="1" s="1"/>
  <c r="F47" i="1" s="1"/>
  <c r="I47" i="1"/>
  <c r="L46" i="1"/>
  <c r="K46" i="1"/>
  <c r="I46" i="1"/>
  <c r="L45" i="1"/>
  <c r="K45" i="1"/>
  <c r="J45" i="1" s="1"/>
  <c r="E45" i="1" s="1"/>
  <c r="F45" i="1" s="1"/>
  <c r="I45" i="1"/>
  <c r="L44" i="1"/>
  <c r="K44" i="1"/>
  <c r="I44" i="1"/>
  <c r="L43" i="1"/>
  <c r="K43" i="1"/>
  <c r="L42" i="1"/>
  <c r="K42" i="1"/>
  <c r="J42" i="1" s="1"/>
  <c r="E42" i="1" s="1"/>
  <c r="L41" i="1"/>
  <c r="K41" i="1"/>
  <c r="J41" i="1" s="1"/>
  <c r="E41" i="1" s="1"/>
  <c r="F41" i="1" s="1"/>
  <c r="I41" i="1"/>
  <c r="L40" i="1"/>
  <c r="K40" i="1"/>
  <c r="I40" i="1"/>
  <c r="L39" i="1"/>
  <c r="K39" i="1"/>
  <c r="J39" i="1" s="1"/>
  <c r="E39" i="1" s="1"/>
  <c r="F39" i="1" s="1"/>
  <c r="I39" i="1"/>
  <c r="L38" i="1"/>
  <c r="K38" i="1"/>
  <c r="J38" i="1"/>
  <c r="E38" i="1" s="1"/>
  <c r="F38" i="1" s="1"/>
  <c r="I38" i="1"/>
  <c r="L37" i="1"/>
  <c r="K37" i="1"/>
  <c r="J37" i="1"/>
  <c r="E37" i="1" s="1"/>
  <c r="L36" i="1"/>
  <c r="K36" i="1"/>
  <c r="J36" i="1" s="1"/>
  <c r="E36" i="1" s="1"/>
  <c r="L35" i="1"/>
  <c r="K35" i="1"/>
  <c r="J35" i="1" s="1"/>
  <c r="E35" i="1" s="1"/>
  <c r="F35" i="1" s="1"/>
  <c r="I35" i="1"/>
  <c r="L34" i="1"/>
  <c r="K34" i="1"/>
  <c r="J34" i="1" s="1"/>
  <c r="E34" i="1" s="1"/>
  <c r="F34" i="1" s="1"/>
  <c r="I34" i="1"/>
  <c r="L33" i="1"/>
  <c r="K33" i="1"/>
  <c r="J33" i="1" s="1"/>
  <c r="E33" i="1" s="1"/>
  <c r="F33" i="1" s="1"/>
  <c r="I33" i="1"/>
  <c r="L32" i="1"/>
  <c r="K32" i="1"/>
  <c r="I32" i="1"/>
  <c r="L31" i="1"/>
  <c r="K31" i="1"/>
  <c r="J31" i="1" s="1"/>
  <c r="E31" i="1" s="1"/>
  <c r="F31" i="1" s="1"/>
  <c r="I31" i="1"/>
  <c r="L30" i="1"/>
  <c r="K30" i="1"/>
  <c r="I30" i="1"/>
  <c r="L29" i="1"/>
  <c r="K29" i="1"/>
  <c r="J29" i="1" s="1"/>
  <c r="E29" i="1" s="1"/>
  <c r="F29" i="1" s="1"/>
  <c r="I29" i="1"/>
  <c r="L28" i="1"/>
  <c r="K28" i="1"/>
  <c r="J28" i="1" s="1"/>
  <c r="E28" i="1" s="1"/>
  <c r="L27" i="1"/>
  <c r="K27" i="1"/>
  <c r="J27" i="1" s="1"/>
  <c r="E27" i="1" s="1"/>
  <c r="F27" i="1" s="1"/>
  <c r="I27" i="1"/>
  <c r="L26" i="1"/>
  <c r="K26" i="1"/>
  <c r="J26" i="1" s="1"/>
  <c r="E26" i="1" s="1"/>
  <c r="F26" i="1" s="1"/>
  <c r="I26" i="1"/>
  <c r="L25" i="1"/>
  <c r="K25" i="1"/>
  <c r="J25" i="1"/>
  <c r="E25" i="1" s="1"/>
  <c r="L24" i="1"/>
  <c r="K24" i="1"/>
  <c r="J24" i="1" s="1"/>
  <c r="E24" i="1" s="1"/>
  <c r="L23" i="1"/>
  <c r="K23" i="1"/>
  <c r="J23" i="1" s="1"/>
  <c r="E23" i="1" s="1"/>
  <c r="F23" i="1" s="1"/>
  <c r="I23" i="1"/>
  <c r="L22" i="1"/>
  <c r="K22" i="1"/>
  <c r="I22" i="1"/>
  <c r="L21" i="1"/>
  <c r="K21" i="1"/>
  <c r="J21" i="1" s="1"/>
  <c r="E21" i="1" s="1"/>
  <c r="F21" i="1" s="1"/>
  <c r="I21" i="1"/>
  <c r="L20" i="1"/>
  <c r="K20" i="1"/>
  <c r="I20" i="1"/>
  <c r="L19" i="1"/>
  <c r="K19" i="1"/>
  <c r="J19" i="1" s="1"/>
  <c r="E19" i="1" s="1"/>
  <c r="F19" i="1" s="1"/>
  <c r="I19" i="1"/>
  <c r="L18" i="1"/>
  <c r="K18" i="1"/>
  <c r="J18" i="1"/>
  <c r="I18" i="1"/>
  <c r="E18" i="1"/>
  <c r="F18" i="1" s="1"/>
  <c r="L17" i="1"/>
  <c r="K17" i="1"/>
  <c r="J17" i="1" s="1"/>
  <c r="E17" i="1" s="1"/>
  <c r="L16" i="1"/>
  <c r="K16" i="1"/>
  <c r="J16" i="1" s="1"/>
  <c r="E16" i="1" s="1"/>
  <c r="F16" i="1" s="1"/>
  <c r="I16" i="1"/>
  <c r="L15" i="1"/>
  <c r="K15" i="1"/>
  <c r="I15" i="1"/>
  <c r="L14" i="1"/>
  <c r="K14" i="1"/>
  <c r="J14" i="1" s="1"/>
  <c r="E14" i="1" s="1"/>
  <c r="L13" i="1"/>
  <c r="K13" i="1"/>
  <c r="J13" i="1" s="1"/>
  <c r="E13" i="1" s="1"/>
  <c r="L12" i="1"/>
  <c r="K12" i="1"/>
  <c r="J12" i="1" s="1"/>
  <c r="E12" i="1" s="1"/>
  <c r="F12" i="1" s="1"/>
  <c r="I12" i="1"/>
  <c r="L11" i="1"/>
  <c r="K11" i="1"/>
  <c r="J11" i="1"/>
  <c r="E11" i="1" s="1"/>
  <c r="F11" i="1" s="1"/>
  <c r="I11" i="1"/>
  <c r="L10" i="1"/>
  <c r="J10" i="1" s="1"/>
  <c r="E10" i="1" s="1"/>
  <c r="F10" i="1" s="1"/>
  <c r="I10" i="1"/>
  <c r="L9" i="1"/>
  <c r="K9" i="1"/>
  <c r="I9" i="1"/>
  <c r="J84" i="1" l="1"/>
  <c r="E84" i="1" s="1"/>
  <c r="J85" i="1"/>
  <c r="E85" i="1" s="1"/>
  <c r="J15" i="1"/>
  <c r="E15" i="1" s="1"/>
  <c r="F15" i="1" s="1"/>
  <c r="J20" i="1"/>
  <c r="E20" i="1" s="1"/>
  <c r="F20" i="1" s="1"/>
  <c r="J22" i="1"/>
  <c r="E22" i="1" s="1"/>
  <c r="F22" i="1" s="1"/>
  <c r="J30" i="1"/>
  <c r="E30" i="1" s="1"/>
  <c r="F30" i="1" s="1"/>
  <c r="J32" i="1"/>
  <c r="E32" i="1" s="1"/>
  <c r="F32" i="1" s="1"/>
  <c r="J40" i="1"/>
  <c r="E40" i="1" s="1"/>
  <c r="F40" i="1" s="1"/>
  <c r="J44" i="1"/>
  <c r="E44" i="1" s="1"/>
  <c r="F44" i="1" s="1"/>
  <c r="J48" i="1"/>
  <c r="E48" i="1" s="1"/>
  <c r="F48" i="1" s="1"/>
  <c r="J57" i="1"/>
  <c r="E57" i="1" s="1"/>
  <c r="J68" i="1"/>
  <c r="E68" i="1" s="1"/>
  <c r="F68" i="1" s="1"/>
  <c r="J70" i="1"/>
  <c r="E70" i="1" s="1"/>
  <c r="F70" i="1" s="1"/>
  <c r="J72" i="1"/>
  <c r="E72" i="1" s="1"/>
  <c r="F72" i="1" s="1"/>
  <c r="J80" i="1"/>
  <c r="E80" i="1" s="1"/>
  <c r="F80" i="1" s="1"/>
  <c r="J43" i="1"/>
  <c r="E43" i="1" s="1"/>
  <c r="J71" i="1"/>
  <c r="E71" i="1" s="1"/>
  <c r="F71" i="1" s="1"/>
  <c r="J87" i="1"/>
  <c r="E87" i="1" s="1"/>
  <c r="F87" i="1" s="1"/>
  <c r="J89" i="1"/>
  <c r="E89" i="1" s="1"/>
  <c r="F89" i="1" s="1"/>
  <c r="J92" i="1"/>
  <c r="E92" i="1" s="1"/>
  <c r="F92" i="1" s="1"/>
  <c r="F94" i="1"/>
  <c r="J9" i="1"/>
  <c r="E9" i="1" s="1"/>
  <c r="F9" i="1" s="1"/>
  <c r="J46" i="1"/>
  <c r="E46" i="1" s="1"/>
  <c r="F46" i="1" s="1"/>
  <c r="J52" i="1"/>
  <c r="E52" i="1" s="1"/>
  <c r="F52" i="1" s="1"/>
  <c r="J74" i="1"/>
  <c r="E74" i="1" s="1"/>
  <c r="F74" i="1" s="1"/>
  <c r="J76" i="1"/>
  <c r="E76" i="1" s="1"/>
  <c r="F76" i="1" s="1"/>
  <c r="J78" i="1"/>
  <c r="E78" i="1" s="1"/>
  <c r="F78" i="1" s="1"/>
  <c r="J82" i="1"/>
  <c r="E82" i="1" s="1"/>
  <c r="F82" i="1" s="1"/>
</calcChain>
</file>

<file path=xl/sharedStrings.xml><?xml version="1.0" encoding="utf-8"?>
<sst xmlns="http://schemas.openxmlformats.org/spreadsheetml/2006/main" count="309" uniqueCount="172">
  <si>
    <t>Выполнение плана текущего ремонта за 3 квартал  2017 года</t>
  </si>
  <si>
    <t xml:space="preserve">по ООО "ЖКС №1 Василеостровского района"  </t>
  </si>
  <si>
    <t>Код</t>
  </si>
  <si>
    <t>Наименование работ</t>
  </si>
  <si>
    <t>ед.изм.</t>
  </si>
  <si>
    <t>План на  2017</t>
  </si>
  <si>
    <t>Вып. 2 кв.</t>
  </si>
  <si>
    <t>% выполнения</t>
  </si>
  <si>
    <t>Выполнено на  01.10. 2017</t>
  </si>
  <si>
    <t>Текущий ремонт, выполняемый за счет средств платы населения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</si>
  <si>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</si>
  <si>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</si>
  <si>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</si>
  <si>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</si>
  <si>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</si>
  <si>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</si>
  <si>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</si>
  <si>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</si>
  <si>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</si>
  <si>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</si>
  <si>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</si>
  <si>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</si>
  <si>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</si>
  <si>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</si>
  <si>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</si>
  <si>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</si>
  <si>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</si>
  <si>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</si>
  <si>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</si>
  <si>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</si>
  <si>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</si>
  <si>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</si>
  <si>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</si>
  <si>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</si>
  <si>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</si>
  <si>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</si>
  <si>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</si>
  <si>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</si>
  <si>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</si>
  <si>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</si>
  <si>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</si>
  <si>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</si>
  <si>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</si>
  <si>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</si>
  <si>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</si>
  <si>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</si>
  <si>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</si>
  <si>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</si>
  <si>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</si>
  <si>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</si>
  <si>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</si>
  <si>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</si>
  <si>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</si>
  <si>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</si>
  <si>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</si>
  <si>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</si>
  <si>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</si>
  <si>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</si>
  <si>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</si>
  <si>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</si>
  <si>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</si>
  <si>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</si>
  <si>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</si>
  <si>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</si>
  <si>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</si>
  <si>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</si>
  <si>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</si>
  <si>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</si>
  <si>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</si>
  <si>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</si>
  <si>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</si>
  <si>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</si>
  <si>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</si>
  <si>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</si>
  <si>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</si>
  <si>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</si>
  <si>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</si>
  <si>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</si>
  <si>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</si>
  <si>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</si>
  <si>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</si>
  <si>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</si>
  <si>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</si>
  <si>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</si>
  <si>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</si>
  <si>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</si>
  <si>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</si>
  <si>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</si>
  <si>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</si>
  <si>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</si>
  <si>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</si>
  <si>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</si>
  <si>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</si>
  <si>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</si>
  <si>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</si>
  <si>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</si>
  <si>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</si>
  <si>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</si>
  <si>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</si>
  <si>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</si>
  <si>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 xml:space="preserve">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</si>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</sst>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49" fontId="5" fillId="0" borderId="0" xfId="2" applyNumberFormat="1" applyFont="1"/>
    <xf numFmtId="0" fontId="5" fillId="0" borderId="0" xfId="2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0" fontId="8" fillId="0" borderId="0" xfId="1" applyFont="1" applyFill="1" applyAlignment="1">
      <alignment horizontal="center" wrapText="1"/>
    </xf>
    <xf numFmtId="49" fontId="3" fillId="0" borderId="0" xfId="1" applyNumberFormat="1" applyFont="1" applyFill="1"/>
    <xf numFmtId="0" fontId="3" fillId="0" borderId="0" xfId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center"/>
    </xf>
    <xf numFmtId="2" fontId="11" fillId="2" borderId="7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1" fillId="2" borderId="11" xfId="1" applyNumberFormat="1" applyFont="1" applyFill="1" applyBorder="1" applyAlignment="1">
      <alignment horizontal="center" vertical="center"/>
    </xf>
    <xf numFmtId="1" fontId="11" fillId="2" borderId="11" xfId="1" applyNumberFormat="1" applyFont="1" applyFill="1" applyBorder="1" applyAlignment="1">
      <alignment horizontal="center" vertical="center"/>
    </xf>
    <xf numFmtId="2" fontId="11" fillId="2" borderId="11" xfId="1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center"/>
    </xf>
    <xf numFmtId="2" fontId="2" fillId="2" borderId="13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2" fontId="2" fillId="2" borderId="0" xfId="1" applyNumberFormat="1" applyFont="1" applyFill="1"/>
    <xf numFmtId="0" fontId="3" fillId="2" borderId="1" xfId="1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164" fontId="2" fillId="2" borderId="0" xfId="1" applyNumberFormat="1" applyFont="1" applyFill="1"/>
    <xf numFmtId="49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center"/>
    </xf>
    <xf numFmtId="2" fontId="11" fillId="2" borderId="13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left" vertical="center" wrapText="1"/>
    </xf>
    <xf numFmtId="2" fontId="3" fillId="2" borderId="13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/>
    </xf>
    <xf numFmtId="2" fontId="11" fillId="2" borderId="0" xfId="1" applyNumberFormat="1" applyFont="1" applyFill="1"/>
    <xf numFmtId="49" fontId="3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/>
    </xf>
    <xf numFmtId="2" fontId="3" fillId="2" borderId="0" xfId="1" applyNumberFormat="1" applyFont="1" applyFill="1" applyBorder="1"/>
    <xf numFmtId="0" fontId="3" fillId="2" borderId="0" xfId="1" applyFont="1" applyFill="1" applyBorder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/>
    <xf numFmtId="2" fontId="12" fillId="0" borderId="0" xfId="1" applyNumberFormat="1" applyFont="1" applyFill="1" applyBorder="1"/>
    <xf numFmtId="2" fontId="3" fillId="0" borderId="0" xfId="1" applyNumberFormat="1" applyFont="1" applyFill="1" applyBorder="1"/>
    <xf numFmtId="0" fontId="3" fillId="0" borderId="0" xfId="1" applyFont="1" applyFill="1" applyBorder="1"/>
    <xf numFmtId="2" fontId="3" fillId="0" borderId="0" xfId="1" applyNumberFormat="1" applyFont="1" applyFill="1"/>
    <xf numFmtId="0" fontId="10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/>
    </xf>
    <xf numFmtId="0" fontId="3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1" fillId="0" borderId="0" xfId="1" applyFont="1" applyFill="1"/>
    <xf numFmtId="49" fontId="3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/>
    </xf>
    <xf numFmtId="0" fontId="2" fillId="0" borderId="1" xfId="1" applyFont="1" applyFill="1" applyBorder="1"/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/>
    <xf numFmtId="0" fontId="11" fillId="0" borderId="2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14" xfId="1" applyFont="1" applyFill="1" applyBorder="1"/>
    <xf numFmtId="0" fontId="13" fillId="0" borderId="0" xfId="1" applyFont="1" applyFill="1"/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04.&#1042;&#1086;&#1088;&#1086;&#1073;&#1100;&#1077;&#1074;&#1072;\&#1044;&#1086;&#1082;&#1091;&#1084;&#1077;&#1085;&#1090;&#1099;%20&#1053;&#1072;&#1090;&#1091;&#1089;&#1080;\&#1058;&#1077;&#1082;&#1091;&#1097;&#1080;&#1081;%20&#1088;&#1077;&#1084;&#1086;&#1085;&#1090;%202017\&#1054;&#1058;&#1063;&#1045;&#1058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17"/>
      <sheetName val="1 кв."/>
      <sheetName val="апрель "/>
      <sheetName val="май "/>
      <sheetName val="июнь"/>
      <sheetName val="2 кв. (2)"/>
      <sheetName val="1 полугод. (2)"/>
      <sheetName val="июль"/>
      <sheetName val="август"/>
      <sheetName val="сентябрь"/>
      <sheetName val="3 кв."/>
      <sheetName val="9 мес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H18">
            <v>5168.1469999999999</v>
          </cell>
        </row>
      </sheetData>
      <sheetData sheetId="9">
        <row r="6">
          <cell r="E6">
            <v>304.71100000000001</v>
          </cell>
          <cell r="F6">
            <v>6199.9939999999988</v>
          </cell>
        </row>
        <row r="7"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/>
        </row>
        <row r="11">
          <cell r="E11">
            <v>0</v>
          </cell>
          <cell r="F11"/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/>
          <cell r="F14"/>
        </row>
        <row r="15">
          <cell r="E15"/>
          <cell r="F15"/>
        </row>
        <row r="16">
          <cell r="E16">
            <v>0</v>
          </cell>
          <cell r="F16"/>
        </row>
        <row r="17">
          <cell r="E17">
            <v>0</v>
          </cell>
          <cell r="F17"/>
        </row>
        <row r="18">
          <cell r="E18">
            <v>0</v>
          </cell>
          <cell r="F18"/>
        </row>
        <row r="19">
          <cell r="E19"/>
          <cell r="F19"/>
        </row>
        <row r="20">
          <cell r="E20"/>
          <cell r="F20"/>
        </row>
        <row r="21">
          <cell r="E21"/>
          <cell r="F21"/>
        </row>
        <row r="22">
          <cell r="E22"/>
          <cell r="F22"/>
        </row>
        <row r="23">
          <cell r="E23"/>
          <cell r="F23"/>
        </row>
        <row r="24">
          <cell r="E24"/>
          <cell r="F24"/>
        </row>
        <row r="25">
          <cell r="E25"/>
          <cell r="F25"/>
        </row>
        <row r="26">
          <cell r="E26"/>
          <cell r="F26">
            <v>0</v>
          </cell>
        </row>
        <row r="27">
          <cell r="E27"/>
          <cell r="F27">
            <v>0</v>
          </cell>
        </row>
        <row r="28">
          <cell r="E28">
            <v>7.6999999999999999E-2</v>
          </cell>
          <cell r="F28">
            <v>1.94</v>
          </cell>
        </row>
        <row r="29">
          <cell r="E29">
            <v>97.457999999999998</v>
          </cell>
          <cell r="F29">
            <v>855.96900000000005</v>
          </cell>
        </row>
        <row r="30">
          <cell r="E30">
            <v>0</v>
          </cell>
          <cell r="F30">
            <v>12.074</v>
          </cell>
        </row>
        <row r="31">
          <cell r="E31">
            <v>0</v>
          </cell>
          <cell r="F31">
            <v>13</v>
          </cell>
        </row>
        <row r="32">
          <cell r="E32">
            <v>0</v>
          </cell>
          <cell r="F32">
            <v>3715.6969999999997</v>
          </cell>
        </row>
        <row r="33">
          <cell r="E33">
            <v>0</v>
          </cell>
          <cell r="F33"/>
        </row>
        <row r="34">
          <cell r="E34">
            <v>0</v>
          </cell>
          <cell r="F34"/>
        </row>
        <row r="35">
          <cell r="E35">
            <v>0.13400000000000001</v>
          </cell>
          <cell r="F35">
            <v>0</v>
          </cell>
        </row>
        <row r="36">
          <cell r="E36">
            <v>66.590999999999994</v>
          </cell>
          <cell r="F36">
            <v>0</v>
          </cell>
        </row>
        <row r="37">
          <cell r="E37">
            <v>15</v>
          </cell>
          <cell r="F37">
            <v>0</v>
          </cell>
        </row>
        <row r="38">
          <cell r="E38">
            <v>8.9550000000000001</v>
          </cell>
          <cell r="F38">
            <v>0</v>
          </cell>
        </row>
        <row r="39">
          <cell r="E39"/>
          <cell r="F39"/>
        </row>
        <row r="40">
          <cell r="E40"/>
          <cell r="F40"/>
        </row>
        <row r="41">
          <cell r="E41"/>
          <cell r="F41">
            <v>0</v>
          </cell>
        </row>
        <row r="42">
          <cell r="E42"/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11</v>
          </cell>
          <cell r="F45"/>
        </row>
        <row r="46">
          <cell r="E46">
            <v>117.071</v>
          </cell>
          <cell r="F46"/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0.02</v>
          </cell>
          <cell r="F49">
            <v>0</v>
          </cell>
        </row>
        <row r="50">
          <cell r="E50">
            <v>14.635999999999999</v>
          </cell>
          <cell r="F50">
            <v>0</v>
          </cell>
        </row>
        <row r="51">
          <cell r="E51">
            <v>0</v>
          </cell>
          <cell r="F51"/>
        </row>
        <row r="52">
          <cell r="E52">
            <v>0</v>
          </cell>
          <cell r="F52"/>
        </row>
        <row r="53">
          <cell r="E53"/>
          <cell r="F53"/>
        </row>
        <row r="54">
          <cell r="E54"/>
          <cell r="F54"/>
        </row>
        <row r="55">
          <cell r="E55"/>
          <cell r="F55"/>
        </row>
        <row r="56">
          <cell r="E56"/>
          <cell r="F56"/>
        </row>
        <row r="57">
          <cell r="E57"/>
          <cell r="F57"/>
        </row>
        <row r="58">
          <cell r="E58"/>
          <cell r="F58"/>
        </row>
        <row r="59">
          <cell r="E59"/>
          <cell r="F59"/>
        </row>
        <row r="60">
          <cell r="E60"/>
          <cell r="F60"/>
        </row>
        <row r="61">
          <cell r="E61"/>
          <cell r="F61"/>
        </row>
        <row r="62">
          <cell r="E62"/>
          <cell r="F62"/>
        </row>
        <row r="63">
          <cell r="E63">
            <v>0</v>
          </cell>
          <cell r="F63">
            <v>0.95399999999999996</v>
          </cell>
        </row>
        <row r="64">
          <cell r="E64">
            <v>0</v>
          </cell>
          <cell r="F64">
            <v>1628.328</v>
          </cell>
        </row>
        <row r="65">
          <cell r="E65">
            <v>1083.8050000000001</v>
          </cell>
          <cell r="F65">
            <v>184.196</v>
          </cell>
        </row>
        <row r="66">
          <cell r="E66">
            <v>0.7855000000000002</v>
          </cell>
          <cell r="F66">
            <v>0.11</v>
          </cell>
        </row>
        <row r="67">
          <cell r="E67">
            <v>912.76599999999996</v>
          </cell>
          <cell r="F67">
            <v>184.196</v>
          </cell>
        </row>
        <row r="68">
          <cell r="E68">
            <v>4.1000000000000002E-2</v>
          </cell>
          <cell r="F68">
            <v>0</v>
          </cell>
        </row>
        <row r="69">
          <cell r="E69">
            <v>49.003</v>
          </cell>
          <cell r="F69">
            <v>0</v>
          </cell>
        </row>
        <row r="70">
          <cell r="E70">
            <v>0.47700000000000015</v>
          </cell>
          <cell r="F70">
            <v>0.11</v>
          </cell>
        </row>
        <row r="71">
          <cell r="E71">
            <v>691.89300000000014</v>
          </cell>
          <cell r="F71">
            <v>184.196</v>
          </cell>
        </row>
        <row r="72">
          <cell r="E72">
            <v>4.9000000000000002E-2</v>
          </cell>
          <cell r="F72">
            <v>0</v>
          </cell>
        </row>
        <row r="73">
          <cell r="E73">
            <v>37.46</v>
          </cell>
          <cell r="F73">
            <v>0</v>
          </cell>
        </row>
        <row r="74">
          <cell r="E74">
            <v>0.10850000000000001</v>
          </cell>
          <cell r="F74">
            <v>0</v>
          </cell>
        </row>
        <row r="75">
          <cell r="E75">
            <v>134.40999999999997</v>
          </cell>
          <cell r="F75">
            <v>0</v>
          </cell>
        </row>
        <row r="76">
          <cell r="E76">
            <v>3</v>
          </cell>
          <cell r="F76">
            <v>0</v>
          </cell>
        </row>
        <row r="77">
          <cell r="E77">
            <v>18.206</v>
          </cell>
          <cell r="F77">
            <v>0</v>
          </cell>
        </row>
        <row r="78">
          <cell r="E78">
            <v>199</v>
          </cell>
          <cell r="F78">
            <v>0</v>
          </cell>
        </row>
        <row r="79">
          <cell r="E79">
            <v>152.833</v>
          </cell>
          <cell r="F79">
            <v>0</v>
          </cell>
        </row>
        <row r="80">
          <cell r="E80">
            <v>1088.6120000000003</v>
          </cell>
          <cell r="F80">
            <v>0</v>
          </cell>
        </row>
        <row r="81">
          <cell r="E81">
            <v>6.5000000000000002E-2</v>
          </cell>
          <cell r="F81"/>
        </row>
        <row r="82">
          <cell r="E82">
            <v>9.3620000000000001</v>
          </cell>
          <cell r="F82"/>
        </row>
        <row r="83">
          <cell r="E83">
            <v>864</v>
          </cell>
          <cell r="F83"/>
        </row>
        <row r="84">
          <cell r="E84">
            <v>883.31400000000031</v>
          </cell>
          <cell r="F84"/>
        </row>
        <row r="85">
          <cell r="E85">
            <v>64</v>
          </cell>
          <cell r="F85"/>
        </row>
        <row r="86">
          <cell r="E86">
            <v>195.93600000000006</v>
          </cell>
          <cell r="F86"/>
        </row>
        <row r="87">
          <cell r="E87"/>
          <cell r="F87">
            <v>0</v>
          </cell>
        </row>
        <row r="88">
          <cell r="E88"/>
          <cell r="F88"/>
        </row>
        <row r="89">
          <cell r="E89"/>
          <cell r="F89"/>
        </row>
        <row r="90">
          <cell r="E90">
            <v>442.71699999999998</v>
          </cell>
          <cell r="F90">
            <v>0</v>
          </cell>
        </row>
        <row r="91">
          <cell r="E91">
            <v>2919.8450000000003</v>
          </cell>
          <cell r="F91">
            <v>6384.1899999999987</v>
          </cell>
        </row>
      </sheetData>
      <sheetData sheetId="10">
        <row r="6">
          <cell r="E6">
            <v>8.1669999999999998</v>
          </cell>
          <cell r="F6">
            <v>3311.598</v>
          </cell>
        </row>
        <row r="7"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/>
        </row>
        <row r="11">
          <cell r="E11">
            <v>0</v>
          </cell>
          <cell r="F11"/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/>
          <cell r="F14"/>
        </row>
        <row r="15">
          <cell r="E15"/>
          <cell r="F15"/>
        </row>
        <row r="16">
          <cell r="E16">
            <v>0</v>
          </cell>
          <cell r="F16"/>
        </row>
        <row r="17">
          <cell r="E17">
            <v>0</v>
          </cell>
          <cell r="F17"/>
        </row>
        <row r="18">
          <cell r="E18">
            <v>0</v>
          </cell>
          <cell r="F18"/>
        </row>
        <row r="19">
          <cell r="E19"/>
          <cell r="F19"/>
        </row>
        <row r="20">
          <cell r="E20"/>
          <cell r="F20"/>
        </row>
        <row r="21">
          <cell r="E21"/>
          <cell r="F21"/>
        </row>
        <row r="22">
          <cell r="E22"/>
          <cell r="F22"/>
        </row>
        <row r="23">
          <cell r="E23"/>
          <cell r="F23"/>
        </row>
        <row r="24">
          <cell r="E24"/>
          <cell r="F24"/>
        </row>
        <row r="25">
          <cell r="E25"/>
          <cell r="F25"/>
        </row>
        <row r="26">
          <cell r="E26"/>
          <cell r="F26">
            <v>0</v>
          </cell>
        </row>
        <row r="27">
          <cell r="E27"/>
          <cell r="F27">
            <v>0</v>
          </cell>
        </row>
        <row r="28">
          <cell r="E28">
            <v>0</v>
          </cell>
          <cell r="F28">
            <v>0.24399999999999999</v>
          </cell>
        </row>
        <row r="29">
          <cell r="E29">
            <v>0</v>
          </cell>
          <cell r="F29">
            <v>368.45499999999998</v>
          </cell>
        </row>
        <row r="30">
          <cell r="E30">
            <v>0</v>
          </cell>
          <cell r="F30">
            <v>10.767999999999999</v>
          </cell>
        </row>
        <row r="31">
          <cell r="E31">
            <v>0</v>
          </cell>
          <cell r="F31">
            <v>14</v>
          </cell>
        </row>
        <row r="32">
          <cell r="E32">
            <v>0</v>
          </cell>
          <cell r="F32">
            <v>2943.143</v>
          </cell>
        </row>
        <row r="33">
          <cell r="E33">
            <v>0</v>
          </cell>
          <cell r="F33"/>
        </row>
        <row r="34">
          <cell r="E34">
            <v>0</v>
          </cell>
          <cell r="F34"/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/>
          <cell r="F39"/>
        </row>
        <row r="40">
          <cell r="E40"/>
          <cell r="F40"/>
        </row>
        <row r="41">
          <cell r="E41"/>
          <cell r="F41">
            <v>0</v>
          </cell>
        </row>
        <row r="42">
          <cell r="E42"/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/>
        </row>
        <row r="46">
          <cell r="E46">
            <v>0</v>
          </cell>
          <cell r="F46"/>
        </row>
        <row r="47">
          <cell r="E47">
            <v>26</v>
          </cell>
          <cell r="F47">
            <v>0</v>
          </cell>
        </row>
        <row r="48">
          <cell r="E48">
            <v>8.1669999999999998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/>
        </row>
        <row r="52">
          <cell r="E52">
            <v>0</v>
          </cell>
          <cell r="F52"/>
        </row>
        <row r="53">
          <cell r="E53"/>
          <cell r="F53"/>
        </row>
        <row r="54">
          <cell r="E54"/>
          <cell r="F54"/>
        </row>
        <row r="55">
          <cell r="E55"/>
          <cell r="F55"/>
        </row>
        <row r="56">
          <cell r="E56"/>
          <cell r="F56"/>
        </row>
        <row r="57">
          <cell r="E57"/>
          <cell r="F57"/>
        </row>
        <row r="58">
          <cell r="E58"/>
          <cell r="F58"/>
        </row>
        <row r="59">
          <cell r="E59"/>
          <cell r="F59"/>
        </row>
        <row r="60">
          <cell r="E60"/>
          <cell r="F60"/>
        </row>
        <row r="61">
          <cell r="E61"/>
          <cell r="F61"/>
        </row>
        <row r="62">
          <cell r="E62"/>
          <cell r="F62"/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431.72600000000006</v>
          </cell>
          <cell r="F65">
            <v>0</v>
          </cell>
        </row>
        <row r="66">
          <cell r="E66">
            <v>0.247</v>
          </cell>
          <cell r="F66">
            <v>0</v>
          </cell>
        </row>
        <row r="67">
          <cell r="E67">
            <v>261.02600000000001</v>
          </cell>
          <cell r="F67">
            <v>0</v>
          </cell>
        </row>
        <row r="68">
          <cell r="E68">
            <v>7.0000000000000001E-3</v>
          </cell>
          <cell r="F68">
            <v>0</v>
          </cell>
        </row>
        <row r="69">
          <cell r="E69">
            <v>6.9480000000000004</v>
          </cell>
          <cell r="F69">
            <v>0</v>
          </cell>
        </row>
        <row r="70">
          <cell r="E70">
            <v>9.4E-2</v>
          </cell>
          <cell r="F70">
            <v>0</v>
          </cell>
        </row>
        <row r="71">
          <cell r="E71">
            <v>122.06499999999998</v>
          </cell>
          <cell r="F71">
            <v>0</v>
          </cell>
        </row>
        <row r="72">
          <cell r="E72">
            <v>9.2999999999999999E-2</v>
          </cell>
          <cell r="F72">
            <v>0</v>
          </cell>
        </row>
        <row r="73">
          <cell r="E73">
            <v>68.013999999999996</v>
          </cell>
          <cell r="F73">
            <v>0</v>
          </cell>
        </row>
        <row r="74">
          <cell r="E74">
            <v>5.3000000000000005E-2</v>
          </cell>
          <cell r="F74">
            <v>0</v>
          </cell>
        </row>
        <row r="75">
          <cell r="E75">
            <v>63.999000000000002</v>
          </cell>
          <cell r="F75">
            <v>0</v>
          </cell>
        </row>
        <row r="76">
          <cell r="E76">
            <v>20</v>
          </cell>
          <cell r="F76">
            <v>0</v>
          </cell>
        </row>
        <row r="77">
          <cell r="E77">
            <v>121.47500000000001</v>
          </cell>
          <cell r="F77">
            <v>0</v>
          </cell>
        </row>
        <row r="78">
          <cell r="E78">
            <v>72</v>
          </cell>
          <cell r="F78">
            <v>0</v>
          </cell>
        </row>
        <row r="79">
          <cell r="E79">
            <v>49.225000000000001</v>
          </cell>
          <cell r="F79">
            <v>0</v>
          </cell>
        </row>
        <row r="80">
          <cell r="E80">
            <v>1009.1870000000001</v>
          </cell>
          <cell r="F80">
            <v>0</v>
          </cell>
        </row>
        <row r="81">
          <cell r="E81">
            <v>0.254</v>
          </cell>
          <cell r="F81"/>
        </row>
        <row r="82">
          <cell r="E82">
            <v>18.291999999999998</v>
          </cell>
          <cell r="F82"/>
        </row>
        <row r="83">
          <cell r="E83">
            <v>1091</v>
          </cell>
          <cell r="F83"/>
        </row>
        <row r="84">
          <cell r="E84">
            <v>889.88400000000013</v>
          </cell>
          <cell r="F84"/>
        </row>
        <row r="85">
          <cell r="E85">
            <v>33</v>
          </cell>
          <cell r="F85"/>
        </row>
        <row r="86">
          <cell r="E86">
            <v>101.01099999999998</v>
          </cell>
          <cell r="F86"/>
        </row>
        <row r="87">
          <cell r="E87"/>
          <cell r="F87">
            <v>0</v>
          </cell>
        </row>
        <row r="88">
          <cell r="E88"/>
          <cell r="F88"/>
        </row>
        <row r="89">
          <cell r="E89"/>
          <cell r="F89"/>
        </row>
        <row r="90">
          <cell r="E90">
            <v>483.28</v>
          </cell>
          <cell r="F90">
            <v>0</v>
          </cell>
        </row>
        <row r="91">
          <cell r="E91">
            <v>1932.3600000000001</v>
          </cell>
          <cell r="F91">
            <v>3311.598</v>
          </cell>
        </row>
      </sheetData>
      <sheetData sheetId="11">
        <row r="6">
          <cell r="E6">
            <v>1068.0090000000002</v>
          </cell>
          <cell r="F6">
            <v>10107.054</v>
          </cell>
        </row>
        <row r="7">
          <cell r="F7">
            <v>5</v>
          </cell>
        </row>
        <row r="8">
          <cell r="E8">
            <v>8.4999999999999992E-2</v>
          </cell>
          <cell r="F8">
            <v>2.202</v>
          </cell>
        </row>
        <row r="9">
          <cell r="E9">
            <v>106.426</v>
          </cell>
          <cell r="F9">
            <v>3160.326</v>
          </cell>
        </row>
        <row r="10">
          <cell r="E10">
            <v>0</v>
          </cell>
          <cell r="F10">
            <v>0.752</v>
          </cell>
        </row>
        <row r="11">
          <cell r="E11">
            <v>0</v>
          </cell>
          <cell r="F11">
            <v>2295.8180000000002</v>
          </cell>
        </row>
        <row r="12">
          <cell r="E12">
            <v>8.4999999999999992E-2</v>
          </cell>
          <cell r="F12">
            <v>1.45</v>
          </cell>
        </row>
        <row r="13">
          <cell r="E13">
            <v>106.426</v>
          </cell>
          <cell r="F13">
            <v>864.50800000000004</v>
          </cell>
        </row>
        <row r="14">
          <cell r="E14"/>
          <cell r="F14"/>
        </row>
        <row r="15">
          <cell r="E15">
            <v>4</v>
          </cell>
          <cell r="F15"/>
        </row>
        <row r="16">
          <cell r="E16">
            <v>579.45900000000006</v>
          </cell>
          <cell r="F16"/>
        </row>
        <row r="17">
          <cell r="E17">
            <v>118</v>
          </cell>
          <cell r="F17"/>
        </row>
        <row r="18">
          <cell r="E18">
            <v>537.10500000000002</v>
          </cell>
          <cell r="F18"/>
        </row>
        <row r="19">
          <cell r="E19">
            <v>10</v>
          </cell>
          <cell r="F19"/>
        </row>
        <row r="20">
          <cell r="E20">
            <v>3.34</v>
          </cell>
          <cell r="F20"/>
        </row>
        <row r="21">
          <cell r="E21">
            <v>0</v>
          </cell>
          <cell r="F21"/>
        </row>
        <row r="22">
          <cell r="E22">
            <v>0</v>
          </cell>
          <cell r="F22"/>
        </row>
        <row r="23">
          <cell r="E23">
            <v>6</v>
          </cell>
          <cell r="F23"/>
        </row>
        <row r="24">
          <cell r="E24">
            <v>39.014000000000003</v>
          </cell>
          <cell r="F24"/>
        </row>
        <row r="25">
          <cell r="E25">
            <v>0</v>
          </cell>
          <cell r="F25"/>
        </row>
        <row r="26">
          <cell r="E26"/>
          <cell r="F26">
            <v>0</v>
          </cell>
        </row>
        <row r="27">
          <cell r="E27"/>
          <cell r="F27">
            <v>0</v>
          </cell>
        </row>
        <row r="28">
          <cell r="E28">
            <v>4.8500000000000001E-2</v>
          </cell>
          <cell r="F28">
            <v>1.5710000000000002</v>
          </cell>
        </row>
        <row r="29">
          <cell r="E29">
            <v>58.762999999999998</v>
          </cell>
          <cell r="F29">
            <v>1278.79</v>
          </cell>
        </row>
        <row r="30">
          <cell r="E30">
            <v>0</v>
          </cell>
          <cell r="F30">
            <v>11.017999999999999</v>
          </cell>
        </row>
        <row r="31">
          <cell r="E31">
            <v>0</v>
          </cell>
          <cell r="F31">
            <v>20</v>
          </cell>
        </row>
        <row r="32">
          <cell r="E32">
            <v>0</v>
          </cell>
          <cell r="F32">
            <v>4035.5540000000001</v>
          </cell>
        </row>
        <row r="33">
          <cell r="E33">
            <v>0</v>
          </cell>
          <cell r="F33"/>
        </row>
        <row r="34">
          <cell r="E34">
            <v>0</v>
          </cell>
          <cell r="F34"/>
        </row>
        <row r="35">
          <cell r="E35">
            <v>5.9000000000000004E-2</v>
          </cell>
          <cell r="F35">
            <v>0</v>
          </cell>
        </row>
        <row r="36">
          <cell r="E36">
            <v>28.725999999999999</v>
          </cell>
          <cell r="F36">
            <v>0</v>
          </cell>
        </row>
        <row r="37">
          <cell r="E37">
            <v>31</v>
          </cell>
          <cell r="F37">
            <v>0</v>
          </cell>
        </row>
        <row r="38">
          <cell r="E38">
            <v>33.75</v>
          </cell>
          <cell r="F38">
            <v>0</v>
          </cell>
        </row>
        <row r="39">
          <cell r="E39"/>
          <cell r="F39"/>
        </row>
        <row r="40">
          <cell r="E40"/>
          <cell r="F40"/>
        </row>
        <row r="41">
          <cell r="E41"/>
          <cell r="F41">
            <v>0.59430000000000005</v>
          </cell>
        </row>
        <row r="42">
          <cell r="E42"/>
          <cell r="F42">
            <v>921.70299999999997</v>
          </cell>
        </row>
        <row r="43">
          <cell r="E43">
            <v>12</v>
          </cell>
          <cell r="F43">
            <v>0</v>
          </cell>
        </row>
        <row r="44">
          <cell r="E44">
            <v>6.3789999999999996</v>
          </cell>
          <cell r="F44">
            <v>0</v>
          </cell>
        </row>
        <row r="45">
          <cell r="E45">
            <v>4</v>
          </cell>
          <cell r="F45"/>
        </row>
        <row r="46">
          <cell r="E46">
            <v>216.75900000000001</v>
          </cell>
          <cell r="F46"/>
        </row>
        <row r="47">
          <cell r="E47">
            <v>33</v>
          </cell>
          <cell r="F47">
            <v>0</v>
          </cell>
        </row>
        <row r="48">
          <cell r="E48">
            <v>18.652000000000001</v>
          </cell>
          <cell r="F48">
            <v>0</v>
          </cell>
        </row>
        <row r="49">
          <cell r="E49">
            <v>1.4E-2</v>
          </cell>
          <cell r="F49">
            <v>0</v>
          </cell>
        </row>
        <row r="50">
          <cell r="E50">
            <v>10.847999999999999</v>
          </cell>
          <cell r="F50">
            <v>0</v>
          </cell>
        </row>
        <row r="51">
          <cell r="E51">
            <v>1</v>
          </cell>
          <cell r="F51"/>
        </row>
        <row r="52">
          <cell r="E52">
            <v>8.2469999999999999</v>
          </cell>
          <cell r="F52"/>
        </row>
        <row r="53">
          <cell r="E53"/>
          <cell r="F53"/>
        </row>
        <row r="54">
          <cell r="E54"/>
          <cell r="F54"/>
        </row>
        <row r="55">
          <cell r="E55"/>
          <cell r="F55"/>
        </row>
        <row r="56">
          <cell r="E56"/>
          <cell r="F56"/>
        </row>
        <row r="57">
          <cell r="E57"/>
          <cell r="F57"/>
        </row>
        <row r="58">
          <cell r="E58"/>
          <cell r="F58"/>
        </row>
        <row r="59">
          <cell r="E59"/>
          <cell r="F59"/>
        </row>
        <row r="60">
          <cell r="E60"/>
          <cell r="F60"/>
        </row>
        <row r="61">
          <cell r="E61"/>
          <cell r="F61"/>
        </row>
        <row r="62">
          <cell r="E62"/>
          <cell r="F62"/>
        </row>
        <row r="63">
          <cell r="E63">
            <v>0</v>
          </cell>
          <cell r="F63">
            <v>0.35490000000000005</v>
          </cell>
        </row>
        <row r="64">
          <cell r="E64">
            <v>0</v>
          </cell>
          <cell r="F64">
            <v>710.68100000000004</v>
          </cell>
        </row>
        <row r="65">
          <cell r="E65">
            <v>1396.8887999999999</v>
          </cell>
          <cell r="F65">
            <v>265.06600000000003</v>
          </cell>
        </row>
        <row r="66">
          <cell r="E66">
            <v>0.99350000000000038</v>
          </cell>
          <cell r="F66">
            <v>0.20200000000000001</v>
          </cell>
        </row>
        <row r="67">
          <cell r="E67">
            <v>1136.1958</v>
          </cell>
          <cell r="F67">
            <v>265.06600000000003</v>
          </cell>
        </row>
        <row r="68">
          <cell r="E68">
            <v>0.13</v>
          </cell>
          <cell r="F68">
            <v>0</v>
          </cell>
        </row>
        <row r="69">
          <cell r="E69">
            <v>148.196</v>
          </cell>
          <cell r="F69">
            <v>0</v>
          </cell>
        </row>
        <row r="70">
          <cell r="E70">
            <v>0.51850000000000029</v>
          </cell>
          <cell r="F70">
            <v>0.20200000000000001</v>
          </cell>
        </row>
        <row r="71">
          <cell r="E71">
            <v>580.93380000000002</v>
          </cell>
          <cell r="F71">
            <v>265.06600000000003</v>
          </cell>
        </row>
        <row r="72">
          <cell r="E72">
            <v>0.17900000000000005</v>
          </cell>
          <cell r="F72">
            <v>0</v>
          </cell>
        </row>
        <row r="73">
          <cell r="E73">
            <v>175.38</v>
          </cell>
          <cell r="F73">
            <v>0</v>
          </cell>
        </row>
        <row r="74">
          <cell r="E74">
            <v>0.16600000000000006</v>
          </cell>
          <cell r="F74">
            <v>0</v>
          </cell>
        </row>
        <row r="75">
          <cell r="E75">
            <v>231.68600000000001</v>
          </cell>
          <cell r="F75">
            <v>0</v>
          </cell>
        </row>
        <row r="76">
          <cell r="E76">
            <v>13</v>
          </cell>
          <cell r="F76">
            <v>0</v>
          </cell>
        </row>
        <row r="77">
          <cell r="E77">
            <v>38.738</v>
          </cell>
          <cell r="F77">
            <v>0</v>
          </cell>
        </row>
        <row r="78">
          <cell r="E78">
            <v>361.01100000000002</v>
          </cell>
          <cell r="F78">
            <v>0</v>
          </cell>
        </row>
        <row r="79">
          <cell r="E79">
            <v>221.95500000000001</v>
          </cell>
          <cell r="F79">
            <v>0</v>
          </cell>
        </row>
        <row r="80">
          <cell r="E80">
            <v>48.402000000000001</v>
          </cell>
          <cell r="F80">
            <v>0</v>
          </cell>
        </row>
        <row r="81">
          <cell r="E81">
            <v>0</v>
          </cell>
          <cell r="F81"/>
        </row>
        <row r="82">
          <cell r="E82">
            <v>0</v>
          </cell>
          <cell r="F82"/>
        </row>
        <row r="83">
          <cell r="E83">
            <v>0</v>
          </cell>
          <cell r="F83"/>
        </row>
        <row r="84">
          <cell r="E84">
            <v>0</v>
          </cell>
          <cell r="F84"/>
        </row>
        <row r="85">
          <cell r="E85">
            <v>2</v>
          </cell>
          <cell r="F85"/>
        </row>
        <row r="86">
          <cell r="E86">
            <v>48.402000000000001</v>
          </cell>
          <cell r="F86"/>
        </row>
        <row r="87">
          <cell r="E87"/>
          <cell r="F87">
            <v>0</v>
          </cell>
        </row>
        <row r="88">
          <cell r="E88"/>
          <cell r="F88"/>
        </row>
        <row r="89">
          <cell r="E89"/>
          <cell r="F89"/>
        </row>
        <row r="90">
          <cell r="E90">
            <v>607.8929999999998</v>
          </cell>
          <cell r="F90">
            <v>0</v>
          </cell>
        </row>
        <row r="91">
          <cell r="E91">
            <v>3121.1927999999998</v>
          </cell>
          <cell r="F91">
            <v>10372.120000000001</v>
          </cell>
        </row>
      </sheetData>
      <sheetData sheetId="12">
        <row r="17">
          <cell r="H17">
            <v>1380.8870000000002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N157"/>
  <sheetViews>
    <sheetView tabSelected="1" workbookViewId="0">
      <selection activeCell="M141" sqref="M141"/>
    </sheetView>
  </sheetViews>
  <sheetFormatPr defaultColWidth="8.85546875" defaultRowHeight="12.75" x14ac:dyDescent="0.2"/>
  <cols>
    <col min="1" max="1" width="5" style="1" customWidth="1"/>
    <col min="2" max="2" width="31.85546875" style="1" customWidth="1"/>
    <col min="3" max="3" width="7.28515625" style="1" customWidth="1"/>
    <col min="4" max="4" width="9.5703125" style="1" hidden="1" customWidth="1"/>
    <col min="5" max="5" width="10" style="1" hidden="1" customWidth="1"/>
    <col min="6" max="6" width="7.85546875" style="1" hidden="1" customWidth="1"/>
    <col min="7" max="7" width="8.5703125" style="1" customWidth="1"/>
    <col min="8" max="8" width="8.28515625" style="1" customWidth="1"/>
    <col min="9" max="9" width="5.85546875" style="1" customWidth="1"/>
    <col min="10" max="10" width="9.85546875" style="1" customWidth="1"/>
    <col min="11" max="12" width="8.42578125" style="1" customWidth="1"/>
    <col min="13" max="16384" width="8.85546875" style="1"/>
  </cols>
  <sheetData>
    <row r="1" spans="1:18" s="3" customFormat="1" ht="10.5" customHeight="1" x14ac:dyDescent="0.2">
      <c r="C1" s="4"/>
      <c r="D1" s="4"/>
      <c r="E1" s="4"/>
      <c r="F1" s="4"/>
      <c r="G1" s="4"/>
      <c r="H1" s="4"/>
      <c r="I1" s="4"/>
      <c r="J1" s="5"/>
      <c r="K1" s="6"/>
      <c r="L1" s="7"/>
      <c r="M1" s="8"/>
      <c r="O1" s="8"/>
      <c r="P1" s="8"/>
      <c r="Q1" s="8"/>
      <c r="R1" s="8"/>
    </row>
    <row r="2" spans="1:18" ht="15.75" customHeigh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ht="15.75" customHeight="1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8" ht="15" customHeight="1" x14ac:dyDescent="0.2">
      <c r="A5" s="2"/>
      <c r="B5" s="2"/>
      <c r="C5" s="12"/>
      <c r="D5" s="12"/>
      <c r="E5" s="12"/>
      <c r="F5" s="12"/>
      <c r="G5" s="12"/>
      <c r="H5" s="12"/>
      <c r="I5" s="12"/>
      <c r="J5" s="13"/>
      <c r="K5" s="13"/>
      <c r="L5" s="13"/>
    </row>
    <row r="6" spans="1:18" ht="44.25" customHeight="1" x14ac:dyDescent="0.2">
      <c r="A6" s="14" t="s">
        <v>2</v>
      </c>
      <c r="B6" s="15" t="s">
        <v>3</v>
      </c>
      <c r="C6" s="15" t="s">
        <v>4</v>
      </c>
      <c r="D6" s="16" t="s">
        <v>5</v>
      </c>
      <c r="E6" s="16" t="s">
        <v>6</v>
      </c>
      <c r="F6" s="16" t="s">
        <v>7</v>
      </c>
      <c r="G6" s="17" t="s">
        <v>5</v>
      </c>
      <c r="H6" s="17" t="s">
        <v>8</v>
      </c>
      <c r="I6" s="17" t="s">
        <v>7</v>
      </c>
      <c r="J6" s="18" t="s">
        <v>9</v>
      </c>
      <c r="K6" s="19"/>
      <c r="L6" s="20"/>
    </row>
    <row r="7" spans="1:18" ht="53.25" customHeight="1" x14ac:dyDescent="0.2">
      <c r="A7" s="14"/>
      <c r="B7" s="15"/>
      <c r="C7" s="15"/>
      <c r="D7" s="21"/>
      <c r="E7" s="21"/>
      <c r="F7" s="21"/>
      <c r="G7" s="22"/>
      <c r="H7" s="23"/>
      <c r="I7" s="22"/>
      <c r="J7" s="24"/>
      <c r="K7" s="25"/>
      <c r="L7" s="26"/>
    </row>
    <row r="8" spans="1:18" ht="9.75" customHeight="1" x14ac:dyDescent="0.2">
      <c r="A8" s="14"/>
      <c r="B8" s="15"/>
      <c r="C8" s="15"/>
      <c r="D8" s="27"/>
      <c r="E8" s="27"/>
      <c r="F8" s="27"/>
      <c r="G8" s="28"/>
      <c r="H8" s="28"/>
      <c r="I8" s="28"/>
      <c r="J8" s="29" t="s">
        <v>10</v>
      </c>
      <c r="K8" s="30" t="s">
        <v>11</v>
      </c>
      <c r="L8" s="30" t="s">
        <v>12</v>
      </c>
    </row>
    <row r="9" spans="1:18" s="39" customFormat="1" ht="14.25" customHeight="1" x14ac:dyDescent="0.2">
      <c r="A9" s="31" t="s">
        <v>13</v>
      </c>
      <c r="B9" s="32" t="s">
        <v>14</v>
      </c>
      <c r="C9" s="33" t="s">
        <v>15</v>
      </c>
      <c r="D9" s="34">
        <v>46752.404999999977</v>
      </c>
      <c r="E9" s="35">
        <f>J9</f>
        <v>20999.532999999999</v>
      </c>
      <c r="F9" s="35">
        <f>E9*100/D9</f>
        <v>44.916476489284364</v>
      </c>
      <c r="G9" s="36">
        <v>46752.404999999977</v>
      </c>
      <c r="H9" s="36">
        <v>20999.532999999999</v>
      </c>
      <c r="I9" s="37">
        <f>H9/G9*100</f>
        <v>44.916476489284371</v>
      </c>
      <c r="J9" s="38">
        <f>K9+L9</f>
        <v>20999.532999999999</v>
      </c>
      <c r="K9" s="38">
        <f>[1]сентябрь!E6+[1]август!E6+[1]июль!E6</f>
        <v>1380.8870000000002</v>
      </c>
      <c r="L9" s="38">
        <f>[1]сентябрь!F6+[1]август!F6+[1]июль!F6</f>
        <v>19618.646000000001</v>
      </c>
    </row>
    <row r="10" spans="1:18" s="48" customFormat="1" x14ac:dyDescent="0.2">
      <c r="A10" s="40">
        <v>1</v>
      </c>
      <c r="B10" s="41" t="s">
        <v>16</v>
      </c>
      <c r="C10" s="42" t="s">
        <v>17</v>
      </c>
      <c r="D10" s="43">
        <v>6</v>
      </c>
      <c r="E10" s="35">
        <f t="shared" ref="E10:E73" si="0">J10</f>
        <v>7</v>
      </c>
      <c r="F10" s="44">
        <f t="shared" ref="F10:F73" si="1">E10*100/D10</f>
        <v>116.66666666666667</v>
      </c>
      <c r="G10" s="45">
        <v>6</v>
      </c>
      <c r="H10" s="45">
        <v>7</v>
      </c>
      <c r="I10" s="46">
        <f t="shared" ref="I10:I73" si="2">H10/G10*100</f>
        <v>116.66666666666667</v>
      </c>
      <c r="J10" s="47">
        <f t="shared" ref="J10:J73" si="3">K10+L10</f>
        <v>7</v>
      </c>
      <c r="K10" s="47">
        <v>2</v>
      </c>
      <c r="L10" s="47">
        <f>[1]сентябрь!F7+[1]август!F7+[1]июль!F7</f>
        <v>5</v>
      </c>
      <c r="N10" s="49"/>
    </row>
    <row r="11" spans="1:18" s="48" customFormat="1" x14ac:dyDescent="0.2">
      <c r="A11" s="40"/>
      <c r="B11" s="41"/>
      <c r="C11" s="42" t="s">
        <v>18</v>
      </c>
      <c r="D11" s="43">
        <v>1.8000000000000003</v>
      </c>
      <c r="E11" s="35">
        <f t="shared" si="0"/>
        <v>2.2869999999999999</v>
      </c>
      <c r="F11" s="44">
        <f t="shared" si="1"/>
        <v>127.05555555555553</v>
      </c>
      <c r="G11" s="45">
        <v>1.8000000000000003</v>
      </c>
      <c r="H11" s="45">
        <v>2.2869999999999999</v>
      </c>
      <c r="I11" s="46">
        <f t="shared" si="2"/>
        <v>127.05555555555551</v>
      </c>
      <c r="J11" s="47">
        <f t="shared" si="3"/>
        <v>2.2869999999999999</v>
      </c>
      <c r="K11" s="47">
        <f>[1]сентябрь!E8+[1]август!E8+[1]июль!E8</f>
        <v>8.4999999999999992E-2</v>
      </c>
      <c r="L11" s="47">
        <f>[1]сентябрь!F8+[1]август!F8+[1]июль!F8</f>
        <v>2.202</v>
      </c>
    </row>
    <row r="12" spans="1:18" s="48" customFormat="1" x14ac:dyDescent="0.2">
      <c r="A12" s="40"/>
      <c r="B12" s="41" t="s">
        <v>19</v>
      </c>
      <c r="C12" s="42" t="s">
        <v>15</v>
      </c>
      <c r="D12" s="43">
        <v>1405.7469999999998</v>
      </c>
      <c r="E12" s="35">
        <f t="shared" si="0"/>
        <v>3266.752</v>
      </c>
      <c r="F12" s="44">
        <f t="shared" si="1"/>
        <v>232.38548615077966</v>
      </c>
      <c r="G12" s="45">
        <v>1405.7469999999998</v>
      </c>
      <c r="H12" s="45">
        <v>3266.752</v>
      </c>
      <c r="I12" s="46">
        <f t="shared" si="2"/>
        <v>232.38548615077966</v>
      </c>
      <c r="J12" s="47">
        <f t="shared" si="3"/>
        <v>3266.752</v>
      </c>
      <c r="K12" s="47">
        <f>[1]сентябрь!E9+[1]август!E9+[1]июль!E9</f>
        <v>106.426</v>
      </c>
      <c r="L12" s="47">
        <f>[1]сентябрь!F9+[1]август!F9+[1]июль!F9</f>
        <v>3160.326</v>
      </c>
    </row>
    <row r="13" spans="1:18" s="48" customFormat="1" x14ac:dyDescent="0.2">
      <c r="A13" s="40" t="s">
        <v>20</v>
      </c>
      <c r="B13" s="50" t="s">
        <v>21</v>
      </c>
      <c r="C13" s="42" t="s">
        <v>18</v>
      </c>
      <c r="D13" s="43">
        <v>0</v>
      </c>
      <c r="E13" s="35">
        <f t="shared" si="0"/>
        <v>0.752</v>
      </c>
      <c r="F13" s="44"/>
      <c r="G13" s="45">
        <v>0</v>
      </c>
      <c r="H13" s="45">
        <v>0.752</v>
      </c>
      <c r="I13" s="46"/>
      <c r="J13" s="47">
        <f t="shared" si="3"/>
        <v>0.752</v>
      </c>
      <c r="K13" s="47">
        <f>[1]сентябрь!E10+[1]август!E10+[1]июль!E10</f>
        <v>0</v>
      </c>
      <c r="L13" s="47">
        <f>[1]сентябрь!F10+[1]август!F10+[1]июль!F10</f>
        <v>0.752</v>
      </c>
    </row>
    <row r="14" spans="1:18" s="48" customFormat="1" x14ac:dyDescent="0.2">
      <c r="A14" s="40"/>
      <c r="B14" s="50"/>
      <c r="C14" s="42" t="s">
        <v>15</v>
      </c>
      <c r="D14" s="43">
        <v>0</v>
      </c>
      <c r="E14" s="35">
        <f t="shared" si="0"/>
        <v>2295.8180000000002</v>
      </c>
      <c r="F14" s="44"/>
      <c r="G14" s="45">
        <v>0</v>
      </c>
      <c r="H14" s="45">
        <v>2295.8180000000002</v>
      </c>
      <c r="I14" s="46"/>
      <c r="J14" s="47">
        <f t="shared" si="3"/>
        <v>2295.8180000000002</v>
      </c>
      <c r="K14" s="47">
        <f>[1]сентябрь!E11+[1]август!E11+[1]июль!E11</f>
        <v>0</v>
      </c>
      <c r="L14" s="47">
        <f>[1]сентябрь!F11+[1]август!F11+[1]июль!F11</f>
        <v>2295.8180000000002</v>
      </c>
    </row>
    <row r="15" spans="1:18" s="48" customFormat="1" x14ac:dyDescent="0.2">
      <c r="A15" s="40" t="s">
        <v>22</v>
      </c>
      <c r="B15" s="50" t="s">
        <v>23</v>
      </c>
      <c r="C15" s="42" t="s">
        <v>18</v>
      </c>
      <c r="D15" s="43">
        <v>1.8000000000000003</v>
      </c>
      <c r="E15" s="35">
        <f t="shared" si="0"/>
        <v>1.5349999999999999</v>
      </c>
      <c r="F15" s="44">
        <f t="shared" si="1"/>
        <v>85.277777777777771</v>
      </c>
      <c r="G15" s="45">
        <v>1.8000000000000003</v>
      </c>
      <c r="H15" s="45">
        <v>1.5349999999999999</v>
      </c>
      <c r="I15" s="46">
        <f t="shared" si="2"/>
        <v>85.277777777777757</v>
      </c>
      <c r="J15" s="47">
        <f t="shared" si="3"/>
        <v>1.5349999999999999</v>
      </c>
      <c r="K15" s="47">
        <f>[1]сентябрь!E12+[1]август!E12+[1]июль!E12</f>
        <v>8.4999999999999992E-2</v>
      </c>
      <c r="L15" s="47">
        <f>[1]сентябрь!F12+[1]август!F12+[1]июль!F12</f>
        <v>1.45</v>
      </c>
    </row>
    <row r="16" spans="1:18" s="48" customFormat="1" x14ac:dyDescent="0.2">
      <c r="A16" s="40"/>
      <c r="B16" s="50"/>
      <c r="C16" s="42" t="s">
        <v>15</v>
      </c>
      <c r="D16" s="43">
        <v>1405.7469999999998</v>
      </c>
      <c r="E16" s="35">
        <f t="shared" si="0"/>
        <v>970.93400000000008</v>
      </c>
      <c r="F16" s="44">
        <f t="shared" si="1"/>
        <v>69.068900733915868</v>
      </c>
      <c r="G16" s="45">
        <v>1405.7469999999998</v>
      </c>
      <c r="H16" s="45">
        <v>970.93400000000008</v>
      </c>
      <c r="I16" s="46">
        <f t="shared" si="2"/>
        <v>69.068900733915868</v>
      </c>
      <c r="J16" s="47">
        <f t="shared" si="3"/>
        <v>970.93400000000008</v>
      </c>
      <c r="K16" s="47">
        <f>[1]сентябрь!E13+[1]август!E13+[1]июль!E13</f>
        <v>106.426</v>
      </c>
      <c r="L16" s="47">
        <f>[1]сентябрь!F13+[1]август!F13+[1]июль!F13</f>
        <v>864.50800000000004</v>
      </c>
    </row>
    <row r="17" spans="1:15" s="48" customFormat="1" x14ac:dyDescent="0.2">
      <c r="A17" s="51" t="s">
        <v>24</v>
      </c>
      <c r="B17" s="41" t="s">
        <v>25</v>
      </c>
      <c r="C17" s="42" t="s">
        <v>15</v>
      </c>
      <c r="D17" s="43">
        <v>0</v>
      </c>
      <c r="E17" s="35">
        <f t="shared" si="0"/>
        <v>0</v>
      </c>
      <c r="F17" s="44"/>
      <c r="G17" s="45">
        <v>0</v>
      </c>
      <c r="H17" s="45">
        <v>0</v>
      </c>
      <c r="I17" s="46"/>
      <c r="J17" s="47">
        <f t="shared" si="3"/>
        <v>0</v>
      </c>
      <c r="K17" s="47">
        <f>[1]сентябрь!E14+[1]август!E14+[1]июль!E14</f>
        <v>0</v>
      </c>
      <c r="L17" s="47">
        <f>[1]сентябрь!F14+[1]август!F14+[1]июль!F14</f>
        <v>0</v>
      </c>
    </row>
    <row r="18" spans="1:15" s="48" customFormat="1" x14ac:dyDescent="0.2">
      <c r="A18" s="40" t="s">
        <v>26</v>
      </c>
      <c r="B18" s="52" t="s">
        <v>27</v>
      </c>
      <c r="C18" s="42" t="s">
        <v>17</v>
      </c>
      <c r="D18" s="43">
        <v>5</v>
      </c>
      <c r="E18" s="35">
        <f t="shared" si="0"/>
        <v>4</v>
      </c>
      <c r="F18" s="44">
        <f t="shared" si="1"/>
        <v>80</v>
      </c>
      <c r="G18" s="45">
        <v>5</v>
      </c>
      <c r="H18" s="45">
        <v>4</v>
      </c>
      <c r="I18" s="46">
        <f t="shared" si="2"/>
        <v>80</v>
      </c>
      <c r="J18" s="47">
        <f t="shared" si="3"/>
        <v>4</v>
      </c>
      <c r="K18" s="47">
        <f>[1]сентябрь!E15+[1]август!E15+[1]июль!E15</f>
        <v>4</v>
      </c>
      <c r="L18" s="47">
        <f>[1]сентябрь!F15+[1]август!F15+[1]июль!F15</f>
        <v>0</v>
      </c>
    </row>
    <row r="19" spans="1:15" s="48" customFormat="1" x14ac:dyDescent="0.2">
      <c r="A19" s="40"/>
      <c r="B19" s="52"/>
      <c r="C19" s="42" t="s">
        <v>15</v>
      </c>
      <c r="D19" s="43">
        <v>696.32399999999996</v>
      </c>
      <c r="E19" s="35">
        <f t="shared" si="0"/>
        <v>579.45900000000006</v>
      </c>
      <c r="F19" s="44">
        <f t="shared" si="1"/>
        <v>83.216864563048247</v>
      </c>
      <c r="G19" s="45">
        <v>696.32399999999996</v>
      </c>
      <c r="H19" s="45">
        <v>579.45900000000006</v>
      </c>
      <c r="I19" s="46">
        <f t="shared" si="2"/>
        <v>83.216864563048247</v>
      </c>
      <c r="J19" s="47">
        <f t="shared" si="3"/>
        <v>579.45900000000006</v>
      </c>
      <c r="K19" s="47">
        <f>[1]сентябрь!E16+[1]август!E16+[1]июль!E16</f>
        <v>579.45900000000006</v>
      </c>
      <c r="L19" s="47">
        <f>[1]сентябрь!F16+[1]август!F16+[1]июль!F16</f>
        <v>0</v>
      </c>
    </row>
    <row r="20" spans="1:15" s="48" customFormat="1" x14ac:dyDescent="0.2">
      <c r="A20" s="40" t="s">
        <v>28</v>
      </c>
      <c r="B20" s="50" t="s">
        <v>29</v>
      </c>
      <c r="C20" s="42" t="s">
        <v>30</v>
      </c>
      <c r="D20" s="43">
        <v>141</v>
      </c>
      <c r="E20" s="35">
        <f t="shared" si="0"/>
        <v>118</v>
      </c>
      <c r="F20" s="44">
        <f t="shared" si="1"/>
        <v>83.687943262411352</v>
      </c>
      <c r="G20" s="45">
        <v>141</v>
      </c>
      <c r="H20" s="45">
        <v>118</v>
      </c>
      <c r="I20" s="46">
        <f t="shared" si="2"/>
        <v>83.687943262411352</v>
      </c>
      <c r="J20" s="47">
        <f t="shared" si="3"/>
        <v>118</v>
      </c>
      <c r="K20" s="47">
        <f>[1]сентябрь!E17+[1]август!E17+[1]июль!E17</f>
        <v>118</v>
      </c>
      <c r="L20" s="47">
        <f>[1]сентябрь!F17+[1]август!F17+[1]июль!F17</f>
        <v>0</v>
      </c>
    </row>
    <row r="21" spans="1:15" s="48" customFormat="1" x14ac:dyDescent="0.2">
      <c r="A21" s="40"/>
      <c r="B21" s="50"/>
      <c r="C21" s="42" t="s">
        <v>15</v>
      </c>
      <c r="D21" s="43">
        <v>626.10199999999998</v>
      </c>
      <c r="E21" s="35">
        <f t="shared" si="0"/>
        <v>537.10500000000002</v>
      </c>
      <c r="F21" s="44">
        <f t="shared" si="1"/>
        <v>85.78554293070458</v>
      </c>
      <c r="G21" s="45">
        <v>626.10199999999998</v>
      </c>
      <c r="H21" s="45">
        <v>537.10500000000002</v>
      </c>
      <c r="I21" s="46">
        <f t="shared" si="2"/>
        <v>85.78554293070458</v>
      </c>
      <c r="J21" s="47">
        <f t="shared" si="3"/>
        <v>537.10500000000002</v>
      </c>
      <c r="K21" s="47">
        <f>[1]сентябрь!E18+[1]август!E18+[1]июль!E18</f>
        <v>537.10500000000002</v>
      </c>
      <c r="L21" s="47">
        <f>[1]сентябрь!F18+[1]август!F18+[1]июль!F18</f>
        <v>0</v>
      </c>
    </row>
    <row r="22" spans="1:15" s="48" customFormat="1" x14ac:dyDescent="0.2">
      <c r="A22" s="40" t="s">
        <v>31</v>
      </c>
      <c r="B22" s="52" t="s">
        <v>32</v>
      </c>
      <c r="C22" s="42" t="s">
        <v>33</v>
      </c>
      <c r="D22" s="43">
        <v>52</v>
      </c>
      <c r="E22" s="35">
        <f t="shared" si="0"/>
        <v>10</v>
      </c>
      <c r="F22" s="44">
        <f t="shared" si="1"/>
        <v>19.23076923076923</v>
      </c>
      <c r="G22" s="45">
        <v>52</v>
      </c>
      <c r="H22" s="45">
        <v>10</v>
      </c>
      <c r="I22" s="46">
        <f t="shared" si="2"/>
        <v>19.230769230769234</v>
      </c>
      <c r="J22" s="47">
        <f t="shared" si="3"/>
        <v>10</v>
      </c>
      <c r="K22" s="47">
        <f>[1]сентябрь!E19+[1]август!E19+[1]июль!E19</f>
        <v>10</v>
      </c>
      <c r="L22" s="47">
        <f>[1]сентябрь!F19+[1]август!F19+[1]июль!F19</f>
        <v>0</v>
      </c>
    </row>
    <row r="23" spans="1:15" s="48" customFormat="1" x14ac:dyDescent="0.2">
      <c r="A23" s="40"/>
      <c r="B23" s="52"/>
      <c r="C23" s="42" t="s">
        <v>15</v>
      </c>
      <c r="D23" s="43">
        <v>32.299999999999997</v>
      </c>
      <c r="E23" s="35">
        <f t="shared" si="0"/>
        <v>3.34</v>
      </c>
      <c r="F23" s="44">
        <f t="shared" si="1"/>
        <v>10.340557275541796</v>
      </c>
      <c r="G23" s="45">
        <v>32.299999999999997</v>
      </c>
      <c r="H23" s="45">
        <v>3.34</v>
      </c>
      <c r="I23" s="46">
        <f t="shared" si="2"/>
        <v>10.340557275541796</v>
      </c>
      <c r="J23" s="47">
        <f t="shared" si="3"/>
        <v>3.34</v>
      </c>
      <c r="K23" s="47">
        <f>[1]сентябрь!E20+[1]август!E20+[1]июль!E20</f>
        <v>3.34</v>
      </c>
      <c r="L23" s="47">
        <f>[1]сентябрь!F20+[1]август!F20+[1]июль!F20</f>
        <v>0</v>
      </c>
    </row>
    <row r="24" spans="1:15" s="48" customFormat="1" x14ac:dyDescent="0.2">
      <c r="A24" s="40" t="s">
        <v>34</v>
      </c>
      <c r="B24" s="52" t="s">
        <v>35</v>
      </c>
      <c r="C24" s="42" t="s">
        <v>33</v>
      </c>
      <c r="D24" s="43">
        <v>0</v>
      </c>
      <c r="E24" s="35">
        <f t="shared" si="0"/>
        <v>0</v>
      </c>
      <c r="F24" s="44"/>
      <c r="G24" s="45">
        <v>0</v>
      </c>
      <c r="H24" s="45">
        <v>0</v>
      </c>
      <c r="I24" s="46"/>
      <c r="J24" s="47">
        <f t="shared" si="3"/>
        <v>0</v>
      </c>
      <c r="K24" s="47">
        <f>[1]сентябрь!E21+[1]август!E21+[1]июль!E21</f>
        <v>0</v>
      </c>
      <c r="L24" s="47">
        <f>[1]сентябрь!F21+[1]август!F21+[1]июль!F21</f>
        <v>0</v>
      </c>
    </row>
    <row r="25" spans="1:15" s="48" customFormat="1" x14ac:dyDescent="0.2">
      <c r="A25" s="40"/>
      <c r="B25" s="52"/>
      <c r="C25" s="42" t="s">
        <v>15</v>
      </c>
      <c r="D25" s="43">
        <v>0</v>
      </c>
      <c r="E25" s="35">
        <f t="shared" si="0"/>
        <v>0</v>
      </c>
      <c r="F25" s="44"/>
      <c r="G25" s="45">
        <v>0</v>
      </c>
      <c r="H25" s="45">
        <v>0</v>
      </c>
      <c r="I25" s="46"/>
      <c r="J25" s="47">
        <f t="shared" si="3"/>
        <v>0</v>
      </c>
      <c r="K25" s="47">
        <f>[1]сентябрь!E22+[1]август!E22+[1]июль!E22</f>
        <v>0</v>
      </c>
      <c r="L25" s="47">
        <f>[1]сентябрь!F22+[1]август!F22+[1]июль!F22</f>
        <v>0</v>
      </c>
    </row>
    <row r="26" spans="1:15" s="48" customFormat="1" x14ac:dyDescent="0.2">
      <c r="A26" s="40" t="s">
        <v>36</v>
      </c>
      <c r="B26" s="50" t="s">
        <v>37</v>
      </c>
      <c r="C26" s="42" t="s">
        <v>38</v>
      </c>
      <c r="D26" s="43">
        <v>6</v>
      </c>
      <c r="E26" s="35">
        <f t="shared" si="0"/>
        <v>6</v>
      </c>
      <c r="F26" s="44">
        <f t="shared" si="1"/>
        <v>100</v>
      </c>
      <c r="G26" s="45">
        <v>6</v>
      </c>
      <c r="H26" s="45">
        <v>6</v>
      </c>
      <c r="I26" s="46">
        <f t="shared" si="2"/>
        <v>100</v>
      </c>
      <c r="J26" s="47">
        <f t="shared" si="3"/>
        <v>6</v>
      </c>
      <c r="K26" s="47">
        <f>[1]сентябрь!E23+[1]август!E23+[1]июль!E23</f>
        <v>6</v>
      </c>
      <c r="L26" s="47">
        <f>[1]сентябрь!F23+[1]август!F23+[1]июль!F23</f>
        <v>0</v>
      </c>
    </row>
    <row r="27" spans="1:15" s="48" customFormat="1" x14ac:dyDescent="0.2">
      <c r="A27" s="40"/>
      <c r="B27" s="50"/>
      <c r="C27" s="42" t="s">
        <v>15</v>
      </c>
      <c r="D27" s="43">
        <v>37.921999999999997</v>
      </c>
      <c r="E27" s="35">
        <f t="shared" si="0"/>
        <v>39.014000000000003</v>
      </c>
      <c r="F27" s="44">
        <f t="shared" si="1"/>
        <v>102.87959495807185</v>
      </c>
      <c r="G27" s="45">
        <v>37.921999999999997</v>
      </c>
      <c r="H27" s="45">
        <v>39.014000000000003</v>
      </c>
      <c r="I27" s="46">
        <f t="shared" si="2"/>
        <v>102.87959495807183</v>
      </c>
      <c r="J27" s="47">
        <f t="shared" si="3"/>
        <v>39.014000000000003</v>
      </c>
      <c r="K27" s="47">
        <f>[1]сентябрь!E24+[1]август!E24+[1]июль!E24</f>
        <v>39.014000000000003</v>
      </c>
      <c r="L27" s="47">
        <f>[1]сентябрь!F24+[1]август!F24+[1]июль!F24</f>
        <v>0</v>
      </c>
    </row>
    <row r="28" spans="1:15" s="48" customFormat="1" x14ac:dyDescent="0.2">
      <c r="A28" s="51" t="s">
        <v>39</v>
      </c>
      <c r="B28" s="41" t="s">
        <v>40</v>
      </c>
      <c r="C28" s="42" t="s">
        <v>15</v>
      </c>
      <c r="D28" s="43">
        <v>0</v>
      </c>
      <c r="E28" s="35">
        <f t="shared" si="0"/>
        <v>0</v>
      </c>
      <c r="F28" s="44"/>
      <c r="G28" s="45">
        <v>0</v>
      </c>
      <c r="H28" s="45">
        <v>0</v>
      </c>
      <c r="I28" s="46"/>
      <c r="J28" s="47">
        <f t="shared" si="3"/>
        <v>0</v>
      </c>
      <c r="K28" s="47">
        <f>[1]сентябрь!E25+[1]август!E25+[1]июль!E25</f>
        <v>0</v>
      </c>
      <c r="L28" s="47">
        <f>[1]сентябрь!F25+[1]август!F25+[1]июль!F25</f>
        <v>0</v>
      </c>
    </row>
    <row r="29" spans="1:15" s="48" customFormat="1" x14ac:dyDescent="0.2">
      <c r="A29" s="40" t="s">
        <v>41</v>
      </c>
      <c r="B29" s="50" t="s">
        <v>42</v>
      </c>
      <c r="C29" s="42" t="s">
        <v>43</v>
      </c>
      <c r="D29" s="43">
        <v>5.22</v>
      </c>
      <c r="E29" s="35">
        <f t="shared" si="0"/>
        <v>0</v>
      </c>
      <c r="F29" s="44">
        <f t="shared" si="1"/>
        <v>0</v>
      </c>
      <c r="G29" s="45">
        <v>5.22</v>
      </c>
      <c r="H29" s="45">
        <v>0</v>
      </c>
      <c r="I29" s="46">
        <f t="shared" si="2"/>
        <v>0</v>
      </c>
      <c r="J29" s="47">
        <f t="shared" si="3"/>
        <v>0</v>
      </c>
      <c r="K29" s="47">
        <f>[1]сентябрь!E26+[1]август!E26+[1]июль!E26</f>
        <v>0</v>
      </c>
      <c r="L29" s="47">
        <f>[1]сентябрь!F26+[1]август!F26+[1]июль!F26</f>
        <v>0</v>
      </c>
      <c r="O29" s="53"/>
    </row>
    <row r="30" spans="1:15" s="48" customFormat="1" x14ac:dyDescent="0.2">
      <c r="A30" s="40"/>
      <c r="B30" s="50"/>
      <c r="C30" s="42" t="s">
        <v>15</v>
      </c>
      <c r="D30" s="43">
        <v>1325.1409999999998</v>
      </c>
      <c r="E30" s="35">
        <f t="shared" si="0"/>
        <v>0</v>
      </c>
      <c r="F30" s="44">
        <f t="shared" si="1"/>
        <v>0</v>
      </c>
      <c r="G30" s="45">
        <v>1325.1409999999998</v>
      </c>
      <c r="H30" s="45">
        <v>0</v>
      </c>
      <c r="I30" s="46">
        <f t="shared" si="2"/>
        <v>0</v>
      </c>
      <c r="J30" s="47">
        <f t="shared" si="3"/>
        <v>0</v>
      </c>
      <c r="K30" s="47">
        <f>[1]сентябрь!E27+[1]август!E27+[1]июль!E27</f>
        <v>0</v>
      </c>
      <c r="L30" s="47">
        <f>[1]сентябрь!F27+[1]август!F27+[1]июль!F27</f>
        <v>0</v>
      </c>
    </row>
    <row r="31" spans="1:15" s="48" customFormat="1" x14ac:dyDescent="0.2">
      <c r="A31" s="40" t="s">
        <v>44</v>
      </c>
      <c r="B31" s="50" t="s">
        <v>45</v>
      </c>
      <c r="C31" s="42" t="s">
        <v>18</v>
      </c>
      <c r="D31" s="43">
        <v>1.6480000000000006</v>
      </c>
      <c r="E31" s="35">
        <f t="shared" si="0"/>
        <v>3.8805000000000001</v>
      </c>
      <c r="F31" s="44">
        <f t="shared" si="1"/>
        <v>235.46723300970865</v>
      </c>
      <c r="G31" s="45">
        <v>1.6480000000000006</v>
      </c>
      <c r="H31" s="45">
        <v>3.8805000000000001</v>
      </c>
      <c r="I31" s="46">
        <f t="shared" si="2"/>
        <v>235.46723300970865</v>
      </c>
      <c r="J31" s="47">
        <f t="shared" si="3"/>
        <v>3.8805000000000001</v>
      </c>
      <c r="K31" s="47">
        <f>[1]сентябрь!E28+[1]август!E28+[1]июль!E28</f>
        <v>0.1255</v>
      </c>
      <c r="L31" s="47">
        <f>[1]сентябрь!F28+[1]август!F28+[1]июль!F28</f>
        <v>3.7549999999999999</v>
      </c>
    </row>
    <row r="32" spans="1:15" s="48" customFormat="1" x14ac:dyDescent="0.2">
      <c r="A32" s="40"/>
      <c r="B32" s="50"/>
      <c r="C32" s="42" t="s">
        <v>15</v>
      </c>
      <c r="D32" s="43">
        <v>2179.7269999999999</v>
      </c>
      <c r="E32" s="35">
        <f t="shared" si="0"/>
        <v>2659.4349999999999</v>
      </c>
      <c r="F32" s="44">
        <f t="shared" si="1"/>
        <v>122.0077101398478</v>
      </c>
      <c r="G32" s="45">
        <v>2179.7269999999999</v>
      </c>
      <c r="H32" s="45">
        <v>2659.4349999999999</v>
      </c>
      <c r="I32" s="46">
        <f t="shared" si="2"/>
        <v>122.00771013984779</v>
      </c>
      <c r="J32" s="47">
        <f t="shared" si="3"/>
        <v>2659.4349999999999</v>
      </c>
      <c r="K32" s="47">
        <f>[1]сентябрь!E29+[1]август!E29+[1]июль!E29</f>
        <v>156.221</v>
      </c>
      <c r="L32" s="47">
        <f>[1]сентябрь!F29+[1]август!F29+[1]июль!F29</f>
        <v>2503.2139999999999</v>
      </c>
    </row>
    <row r="33" spans="1:12" s="48" customFormat="1" x14ac:dyDescent="0.2">
      <c r="A33" s="40" t="s">
        <v>46</v>
      </c>
      <c r="B33" s="52" t="s">
        <v>47</v>
      </c>
      <c r="C33" s="42" t="s">
        <v>18</v>
      </c>
      <c r="D33" s="43">
        <v>123.00310000000005</v>
      </c>
      <c r="E33" s="35">
        <f t="shared" si="0"/>
        <v>33.86</v>
      </c>
      <c r="F33" s="44">
        <f t="shared" si="1"/>
        <v>27.527761495441975</v>
      </c>
      <c r="G33" s="45">
        <v>123.00310000000005</v>
      </c>
      <c r="H33" s="45">
        <v>33.86</v>
      </c>
      <c r="I33" s="46">
        <f t="shared" si="2"/>
        <v>27.527761495441972</v>
      </c>
      <c r="J33" s="47">
        <f t="shared" si="3"/>
        <v>33.86</v>
      </c>
      <c r="K33" s="47">
        <f>[1]сентябрь!E30+[1]август!E30+[1]июль!E30</f>
        <v>0</v>
      </c>
      <c r="L33" s="47">
        <f>[1]сентябрь!F30+[1]август!F30+[1]июль!F30</f>
        <v>33.86</v>
      </c>
    </row>
    <row r="34" spans="1:12" s="48" customFormat="1" x14ac:dyDescent="0.2">
      <c r="A34" s="40"/>
      <c r="B34" s="52"/>
      <c r="C34" s="42" t="s">
        <v>48</v>
      </c>
      <c r="D34" s="43">
        <v>167</v>
      </c>
      <c r="E34" s="35">
        <f t="shared" si="0"/>
        <v>47</v>
      </c>
      <c r="F34" s="44">
        <f t="shared" si="1"/>
        <v>28.143712574850298</v>
      </c>
      <c r="G34" s="45">
        <v>167</v>
      </c>
      <c r="H34" s="45">
        <v>47</v>
      </c>
      <c r="I34" s="46">
        <f t="shared" si="2"/>
        <v>28.143712574850298</v>
      </c>
      <c r="J34" s="47">
        <f t="shared" si="3"/>
        <v>47</v>
      </c>
      <c r="K34" s="47">
        <f>[1]сентябрь!E31+[1]август!E31+[1]июль!E31</f>
        <v>0</v>
      </c>
      <c r="L34" s="47">
        <f>[1]сентябрь!F31+[1]август!F31+[1]июль!F31</f>
        <v>47</v>
      </c>
    </row>
    <row r="35" spans="1:12" s="48" customFormat="1" x14ac:dyDescent="0.2">
      <c r="A35" s="40"/>
      <c r="B35" s="52"/>
      <c r="C35" s="42" t="s">
        <v>15</v>
      </c>
      <c r="D35" s="43">
        <v>33744.426999999981</v>
      </c>
      <c r="E35" s="35">
        <f t="shared" si="0"/>
        <v>10694.394</v>
      </c>
      <c r="F35" s="44">
        <f t="shared" si="1"/>
        <v>31.692326558101001</v>
      </c>
      <c r="G35" s="45">
        <v>33744.426999999981</v>
      </c>
      <c r="H35" s="45">
        <v>10694.394</v>
      </c>
      <c r="I35" s="46">
        <f t="shared" si="2"/>
        <v>31.692326558101001</v>
      </c>
      <c r="J35" s="47">
        <f t="shared" si="3"/>
        <v>10694.394</v>
      </c>
      <c r="K35" s="47">
        <f>[1]сентябрь!E32+[1]август!E32+[1]июль!E32</f>
        <v>0</v>
      </c>
      <c r="L35" s="47">
        <f>[1]сентябрь!F32+[1]август!F32+[1]июль!F32</f>
        <v>10694.394</v>
      </c>
    </row>
    <row r="36" spans="1:12" s="48" customFormat="1" x14ac:dyDescent="0.2">
      <c r="A36" s="40" t="s">
        <v>49</v>
      </c>
      <c r="B36" s="52" t="s">
        <v>50</v>
      </c>
      <c r="C36" s="42" t="s">
        <v>18</v>
      </c>
      <c r="D36" s="43">
        <v>0</v>
      </c>
      <c r="E36" s="35">
        <f t="shared" si="0"/>
        <v>0</v>
      </c>
      <c r="F36" s="44"/>
      <c r="G36" s="45">
        <v>0</v>
      </c>
      <c r="H36" s="45">
        <v>0</v>
      </c>
      <c r="I36" s="46"/>
      <c r="J36" s="47">
        <f t="shared" si="3"/>
        <v>0</v>
      </c>
      <c r="K36" s="47">
        <f>[1]сентябрь!E33+[1]август!E33+[1]июль!E33</f>
        <v>0</v>
      </c>
      <c r="L36" s="47">
        <f>[1]сентябрь!F33+[1]август!F33+[1]июль!F33</f>
        <v>0</v>
      </c>
    </row>
    <row r="37" spans="1:12" s="48" customFormat="1" x14ac:dyDescent="0.2">
      <c r="A37" s="40"/>
      <c r="B37" s="52"/>
      <c r="C37" s="42" t="s">
        <v>15</v>
      </c>
      <c r="D37" s="43">
        <v>0</v>
      </c>
      <c r="E37" s="35">
        <f t="shared" si="0"/>
        <v>0</v>
      </c>
      <c r="F37" s="44"/>
      <c r="G37" s="45">
        <v>0</v>
      </c>
      <c r="H37" s="45">
        <v>0</v>
      </c>
      <c r="I37" s="46"/>
      <c r="J37" s="47">
        <f t="shared" si="3"/>
        <v>0</v>
      </c>
      <c r="K37" s="47">
        <f>[1]сентябрь!E34+[1]август!E34+[1]июль!E34</f>
        <v>0</v>
      </c>
      <c r="L37" s="47">
        <f>[1]сентябрь!F34+[1]август!F34+[1]июль!F34</f>
        <v>0</v>
      </c>
    </row>
    <row r="38" spans="1:12" s="48" customFormat="1" x14ac:dyDescent="0.2">
      <c r="A38" s="40" t="s">
        <v>51</v>
      </c>
      <c r="B38" s="52" t="s">
        <v>52</v>
      </c>
      <c r="C38" s="42" t="s">
        <v>18</v>
      </c>
      <c r="D38" s="43">
        <v>0.7380000000000001</v>
      </c>
      <c r="E38" s="35">
        <f t="shared" si="0"/>
        <v>0.193</v>
      </c>
      <c r="F38" s="44">
        <f t="shared" si="1"/>
        <v>26.151761517615174</v>
      </c>
      <c r="G38" s="45">
        <v>0.7380000000000001</v>
      </c>
      <c r="H38" s="45">
        <v>0.193</v>
      </c>
      <c r="I38" s="46">
        <f t="shared" si="2"/>
        <v>26.151761517615174</v>
      </c>
      <c r="J38" s="47">
        <f t="shared" si="3"/>
        <v>0.193</v>
      </c>
      <c r="K38" s="47">
        <f>[1]сентябрь!E35+[1]август!E35+[1]июль!E35</f>
        <v>0.193</v>
      </c>
      <c r="L38" s="47">
        <f>[1]сентябрь!F35+[1]август!F35+[1]июль!F35</f>
        <v>0</v>
      </c>
    </row>
    <row r="39" spans="1:12" s="48" customFormat="1" x14ac:dyDescent="0.2">
      <c r="A39" s="40"/>
      <c r="B39" s="52"/>
      <c r="C39" s="42" t="s">
        <v>15</v>
      </c>
      <c r="D39" s="43">
        <v>357.34999999999991</v>
      </c>
      <c r="E39" s="35">
        <f t="shared" si="0"/>
        <v>95.316999999999993</v>
      </c>
      <c r="F39" s="44">
        <f t="shared" si="1"/>
        <v>26.67328949209459</v>
      </c>
      <c r="G39" s="45">
        <v>357.34999999999991</v>
      </c>
      <c r="H39" s="45">
        <v>95.316999999999993</v>
      </c>
      <c r="I39" s="46">
        <f t="shared" si="2"/>
        <v>26.673289492094586</v>
      </c>
      <c r="J39" s="47">
        <f t="shared" si="3"/>
        <v>95.316999999999993</v>
      </c>
      <c r="K39" s="47">
        <f>[1]сентябрь!E36+[1]август!E36+[1]июль!E36</f>
        <v>95.316999999999993</v>
      </c>
      <c r="L39" s="47">
        <f>[1]сентябрь!F36+[1]август!F36+[1]июль!F36</f>
        <v>0</v>
      </c>
    </row>
    <row r="40" spans="1:12" s="48" customFormat="1" x14ac:dyDescent="0.2">
      <c r="A40" s="40" t="s">
        <v>53</v>
      </c>
      <c r="B40" s="50" t="s">
        <v>54</v>
      </c>
      <c r="C40" s="42" t="s">
        <v>38</v>
      </c>
      <c r="D40" s="43">
        <v>330</v>
      </c>
      <c r="E40" s="35">
        <f t="shared" si="0"/>
        <v>46</v>
      </c>
      <c r="F40" s="44">
        <f t="shared" si="1"/>
        <v>13.939393939393939</v>
      </c>
      <c r="G40" s="45">
        <v>330</v>
      </c>
      <c r="H40" s="45">
        <v>46</v>
      </c>
      <c r="I40" s="46">
        <f t="shared" si="2"/>
        <v>13.939393939393941</v>
      </c>
      <c r="J40" s="47">
        <f t="shared" si="3"/>
        <v>46</v>
      </c>
      <c r="K40" s="47">
        <f>[1]сентябрь!E37+[1]август!E37+[1]июль!E37</f>
        <v>46</v>
      </c>
      <c r="L40" s="47">
        <f>[1]сентябрь!F37+[1]август!F37+[1]июль!F37</f>
        <v>0</v>
      </c>
    </row>
    <row r="41" spans="1:12" s="48" customFormat="1" x14ac:dyDescent="0.2">
      <c r="A41" s="40"/>
      <c r="B41" s="50"/>
      <c r="C41" s="42" t="s">
        <v>15</v>
      </c>
      <c r="D41" s="43">
        <v>219.44699999999995</v>
      </c>
      <c r="E41" s="35">
        <f t="shared" si="0"/>
        <v>42.704999999999998</v>
      </c>
      <c r="F41" s="44">
        <f t="shared" si="1"/>
        <v>19.460279703071816</v>
      </c>
      <c r="G41" s="45">
        <v>219.44699999999995</v>
      </c>
      <c r="H41" s="45">
        <v>42.704999999999998</v>
      </c>
      <c r="I41" s="46">
        <f t="shared" si="2"/>
        <v>19.460279703071816</v>
      </c>
      <c r="J41" s="47">
        <f t="shared" si="3"/>
        <v>42.704999999999998</v>
      </c>
      <c r="K41" s="47">
        <f>[1]сентябрь!E38+[1]август!E38+[1]июль!E38</f>
        <v>42.704999999999998</v>
      </c>
      <c r="L41" s="47">
        <f>[1]сентябрь!F38+[1]август!F38+[1]июль!F38</f>
        <v>0</v>
      </c>
    </row>
    <row r="42" spans="1:12" s="48" customFormat="1" x14ac:dyDescent="0.2">
      <c r="A42" s="40" t="s">
        <v>55</v>
      </c>
      <c r="B42" s="50" t="s">
        <v>56</v>
      </c>
      <c r="C42" s="42" t="s">
        <v>38</v>
      </c>
      <c r="D42" s="43">
        <v>0</v>
      </c>
      <c r="E42" s="35">
        <f t="shared" si="0"/>
        <v>0</v>
      </c>
      <c r="F42" s="44"/>
      <c r="G42" s="45">
        <v>0</v>
      </c>
      <c r="H42" s="45">
        <v>0</v>
      </c>
      <c r="I42" s="46"/>
      <c r="J42" s="47">
        <f t="shared" si="3"/>
        <v>0</v>
      </c>
      <c r="K42" s="47">
        <f>[1]сентябрь!E39+[1]август!E39+[1]июль!E39</f>
        <v>0</v>
      </c>
      <c r="L42" s="47">
        <f>[1]сентябрь!F39+[1]август!F39+[1]июль!F39</f>
        <v>0</v>
      </c>
    </row>
    <row r="43" spans="1:12" s="48" customFormat="1" x14ac:dyDescent="0.2">
      <c r="A43" s="40"/>
      <c r="B43" s="50"/>
      <c r="C43" s="42" t="s">
        <v>15</v>
      </c>
      <c r="D43" s="43">
        <v>0</v>
      </c>
      <c r="E43" s="35">
        <f t="shared" si="0"/>
        <v>0</v>
      </c>
      <c r="F43" s="44"/>
      <c r="G43" s="45">
        <v>0</v>
      </c>
      <c r="H43" s="45">
        <v>0</v>
      </c>
      <c r="I43" s="46"/>
      <c r="J43" s="47">
        <f t="shared" si="3"/>
        <v>0</v>
      </c>
      <c r="K43" s="47">
        <f>[1]сентябрь!E40+[1]август!E40+[1]июль!E40</f>
        <v>0</v>
      </c>
      <c r="L43" s="47">
        <f>[1]сентябрь!F40+[1]август!F40+[1]июль!F40</f>
        <v>0</v>
      </c>
    </row>
    <row r="44" spans="1:12" s="48" customFormat="1" x14ac:dyDescent="0.2">
      <c r="A44" s="40" t="s">
        <v>57</v>
      </c>
      <c r="B44" s="50" t="s">
        <v>58</v>
      </c>
      <c r="C44" s="42" t="s">
        <v>43</v>
      </c>
      <c r="D44" s="43">
        <v>0.52900000000000003</v>
      </c>
      <c r="E44" s="35">
        <f t="shared" si="0"/>
        <v>0.59430000000000005</v>
      </c>
      <c r="F44" s="44">
        <f t="shared" si="1"/>
        <v>112.34404536862004</v>
      </c>
      <c r="G44" s="45">
        <v>0.52900000000000003</v>
      </c>
      <c r="H44" s="45">
        <v>0.59430000000000005</v>
      </c>
      <c r="I44" s="46">
        <f t="shared" si="2"/>
        <v>112.34404536862004</v>
      </c>
      <c r="J44" s="47">
        <f t="shared" si="3"/>
        <v>0.59430000000000005</v>
      </c>
      <c r="K44" s="47">
        <f>[1]сентябрь!E41+[1]август!E41+[1]июль!E41</f>
        <v>0</v>
      </c>
      <c r="L44" s="47">
        <f>[1]сентябрь!F41+[1]август!F41+[1]июль!F41</f>
        <v>0.59430000000000005</v>
      </c>
    </row>
    <row r="45" spans="1:12" s="48" customFormat="1" x14ac:dyDescent="0.2">
      <c r="A45" s="40"/>
      <c r="B45" s="50"/>
      <c r="C45" s="42" t="s">
        <v>15</v>
      </c>
      <c r="D45" s="43">
        <v>582.26200000000017</v>
      </c>
      <c r="E45" s="35">
        <f t="shared" si="0"/>
        <v>921.70299999999997</v>
      </c>
      <c r="F45" s="44">
        <f t="shared" si="1"/>
        <v>158.29695223112614</v>
      </c>
      <c r="G45" s="45">
        <v>582.26200000000017</v>
      </c>
      <c r="H45" s="45">
        <v>921.70299999999997</v>
      </c>
      <c r="I45" s="46">
        <f t="shared" si="2"/>
        <v>158.29695223112614</v>
      </c>
      <c r="J45" s="47">
        <f t="shared" si="3"/>
        <v>921.70299999999997</v>
      </c>
      <c r="K45" s="47">
        <f>[1]сентябрь!E42+[1]август!E42+[1]июль!E42</f>
        <v>0</v>
      </c>
      <c r="L45" s="47">
        <f>[1]сентябрь!F42+[1]август!F42+[1]июль!F42</f>
        <v>921.70299999999997</v>
      </c>
    </row>
    <row r="46" spans="1:12" s="48" customFormat="1" x14ac:dyDescent="0.2">
      <c r="A46" s="40" t="s">
        <v>59</v>
      </c>
      <c r="B46" s="52" t="s">
        <v>60</v>
      </c>
      <c r="C46" s="42" t="s">
        <v>38</v>
      </c>
      <c r="D46" s="43">
        <v>1539</v>
      </c>
      <c r="E46" s="35">
        <f t="shared" si="0"/>
        <v>12</v>
      </c>
      <c r="F46" s="44">
        <f t="shared" si="1"/>
        <v>0.77972709551656916</v>
      </c>
      <c r="G46" s="45">
        <v>1539</v>
      </c>
      <c r="H46" s="45">
        <v>12</v>
      </c>
      <c r="I46" s="46">
        <f t="shared" si="2"/>
        <v>0.77972709551656916</v>
      </c>
      <c r="J46" s="47">
        <f t="shared" si="3"/>
        <v>12</v>
      </c>
      <c r="K46" s="47">
        <f>[1]сентябрь!E43+[1]август!E43+[1]июль!E43</f>
        <v>12</v>
      </c>
      <c r="L46" s="47">
        <f>[1]сентябрь!F43+[1]август!F43+[1]июль!F43</f>
        <v>0</v>
      </c>
    </row>
    <row r="47" spans="1:12" s="48" customFormat="1" x14ac:dyDescent="0.2">
      <c r="A47" s="40"/>
      <c r="B47" s="52"/>
      <c r="C47" s="42" t="s">
        <v>15</v>
      </c>
      <c r="D47" s="43">
        <v>888.21699999999998</v>
      </c>
      <c r="E47" s="35">
        <f t="shared" si="0"/>
        <v>6.3789999999999996</v>
      </c>
      <c r="F47" s="44">
        <f t="shared" si="1"/>
        <v>0.71818035457551477</v>
      </c>
      <c r="G47" s="45">
        <v>888.21699999999998</v>
      </c>
      <c r="H47" s="45">
        <v>6.3789999999999996</v>
      </c>
      <c r="I47" s="46">
        <f t="shared" si="2"/>
        <v>0.71818035457551477</v>
      </c>
      <c r="J47" s="47">
        <f t="shared" si="3"/>
        <v>6.3789999999999996</v>
      </c>
      <c r="K47" s="47">
        <f>[1]сентябрь!E44+[1]август!E44+[1]июль!E44</f>
        <v>6.3789999999999996</v>
      </c>
      <c r="L47" s="47">
        <f>[1]сентябрь!F44+[1]август!F44+[1]июль!F44</f>
        <v>0</v>
      </c>
    </row>
    <row r="48" spans="1:12" s="48" customFormat="1" x14ac:dyDescent="0.2">
      <c r="A48" s="40" t="s">
        <v>61</v>
      </c>
      <c r="B48" s="52" t="s">
        <v>62</v>
      </c>
      <c r="C48" s="42" t="s">
        <v>38</v>
      </c>
      <c r="D48" s="43">
        <v>19</v>
      </c>
      <c r="E48" s="35">
        <f t="shared" si="0"/>
        <v>15</v>
      </c>
      <c r="F48" s="44">
        <f t="shared" si="1"/>
        <v>78.94736842105263</v>
      </c>
      <c r="G48" s="45">
        <v>19</v>
      </c>
      <c r="H48" s="45">
        <v>15</v>
      </c>
      <c r="I48" s="46">
        <f t="shared" si="2"/>
        <v>78.94736842105263</v>
      </c>
      <c r="J48" s="47">
        <f t="shared" si="3"/>
        <v>15</v>
      </c>
      <c r="K48" s="47">
        <f>[1]сентябрь!E45+[1]август!E45+[1]июль!E45</f>
        <v>15</v>
      </c>
      <c r="L48" s="47">
        <f>[1]сентябрь!F45+[1]август!F45+[1]июль!F45</f>
        <v>0</v>
      </c>
    </row>
    <row r="49" spans="1:12" s="48" customFormat="1" x14ac:dyDescent="0.2">
      <c r="A49" s="40"/>
      <c r="B49" s="52"/>
      <c r="C49" s="42" t="s">
        <v>15</v>
      </c>
      <c r="D49" s="43">
        <v>461.30800000000011</v>
      </c>
      <c r="E49" s="35">
        <f t="shared" si="0"/>
        <v>333.83000000000004</v>
      </c>
      <c r="F49" s="44">
        <f t="shared" si="1"/>
        <v>72.365968073391315</v>
      </c>
      <c r="G49" s="45">
        <v>461.30800000000011</v>
      </c>
      <c r="H49" s="45">
        <v>333.83000000000004</v>
      </c>
      <c r="I49" s="46">
        <f t="shared" si="2"/>
        <v>72.365968073391301</v>
      </c>
      <c r="J49" s="47">
        <f t="shared" si="3"/>
        <v>333.83000000000004</v>
      </c>
      <c r="K49" s="47">
        <f>[1]сентябрь!E46+[1]август!E46+[1]июль!E46</f>
        <v>333.83000000000004</v>
      </c>
      <c r="L49" s="47">
        <f>[1]сентябрь!F46+[1]август!F46+[1]июль!F46</f>
        <v>0</v>
      </c>
    </row>
    <row r="50" spans="1:12" s="48" customFormat="1" x14ac:dyDescent="0.2">
      <c r="A50" s="40" t="s">
        <v>63</v>
      </c>
      <c r="B50" s="52" t="s">
        <v>64</v>
      </c>
      <c r="C50" s="42" t="s">
        <v>38</v>
      </c>
      <c r="D50" s="43">
        <v>993</v>
      </c>
      <c r="E50" s="35">
        <f t="shared" si="0"/>
        <v>59</v>
      </c>
      <c r="F50" s="44">
        <f t="shared" si="1"/>
        <v>5.9415911379657604</v>
      </c>
      <c r="G50" s="45">
        <v>993</v>
      </c>
      <c r="H50" s="45">
        <v>59</v>
      </c>
      <c r="I50" s="46">
        <f t="shared" si="2"/>
        <v>5.9415911379657604</v>
      </c>
      <c r="J50" s="47">
        <f t="shared" si="3"/>
        <v>59</v>
      </c>
      <c r="K50" s="47">
        <f>[1]сентябрь!E47+[1]август!E47+[1]июль!E47</f>
        <v>59</v>
      </c>
      <c r="L50" s="47">
        <f>[1]сентябрь!F47+[1]август!F47+[1]июль!F47</f>
        <v>0</v>
      </c>
    </row>
    <row r="51" spans="1:12" s="48" customFormat="1" x14ac:dyDescent="0.2">
      <c r="A51" s="40"/>
      <c r="B51" s="52"/>
      <c r="C51" s="42" t="s">
        <v>15</v>
      </c>
      <c r="D51" s="43">
        <v>2240.0880000000002</v>
      </c>
      <c r="E51" s="35">
        <f t="shared" si="0"/>
        <v>26.819000000000003</v>
      </c>
      <c r="F51" s="44">
        <f t="shared" si="1"/>
        <v>1.1972297516883266</v>
      </c>
      <c r="G51" s="45">
        <v>2240.0880000000002</v>
      </c>
      <c r="H51" s="45">
        <v>26.819000000000003</v>
      </c>
      <c r="I51" s="46">
        <f t="shared" si="2"/>
        <v>1.1972297516883266</v>
      </c>
      <c r="J51" s="47">
        <f t="shared" si="3"/>
        <v>26.819000000000003</v>
      </c>
      <c r="K51" s="47">
        <f>[1]сентябрь!E48+[1]август!E48+[1]июль!E48</f>
        <v>26.819000000000003</v>
      </c>
      <c r="L51" s="47">
        <f>[1]сентябрь!F48+[1]август!F48+[1]июль!F48</f>
        <v>0</v>
      </c>
    </row>
    <row r="52" spans="1:12" s="48" customFormat="1" x14ac:dyDescent="0.2">
      <c r="A52" s="40" t="s">
        <v>65</v>
      </c>
      <c r="B52" s="52" t="s">
        <v>66</v>
      </c>
      <c r="C52" s="42" t="s">
        <v>18</v>
      </c>
      <c r="D52" s="43">
        <v>0.97320000000000007</v>
      </c>
      <c r="E52" s="35">
        <f t="shared" si="0"/>
        <v>3.4000000000000002E-2</v>
      </c>
      <c r="F52" s="44">
        <f t="shared" si="1"/>
        <v>3.4936292642827786</v>
      </c>
      <c r="G52" s="45">
        <v>0.97320000000000007</v>
      </c>
      <c r="H52" s="45">
        <v>3.4000000000000002E-2</v>
      </c>
      <c r="I52" s="46">
        <f t="shared" si="2"/>
        <v>3.4936292642827786</v>
      </c>
      <c r="J52" s="47">
        <f t="shared" si="3"/>
        <v>3.4000000000000002E-2</v>
      </c>
      <c r="K52" s="47">
        <f>[1]сентябрь!E49+[1]август!E49+[1]июль!E49</f>
        <v>3.4000000000000002E-2</v>
      </c>
      <c r="L52" s="47">
        <f>[1]сентябрь!F49+[1]август!F49+[1]июль!F49</f>
        <v>0</v>
      </c>
    </row>
    <row r="53" spans="1:12" s="48" customFormat="1" x14ac:dyDescent="0.2">
      <c r="A53" s="40"/>
      <c r="B53" s="52"/>
      <c r="C53" s="42" t="s">
        <v>15</v>
      </c>
      <c r="D53" s="43">
        <v>2138.5929999999998</v>
      </c>
      <c r="E53" s="35">
        <f t="shared" si="0"/>
        <v>25.483999999999998</v>
      </c>
      <c r="F53" s="44">
        <f t="shared" si="1"/>
        <v>1.1916245868194648</v>
      </c>
      <c r="G53" s="45">
        <v>2138.5929999999998</v>
      </c>
      <c r="H53" s="45">
        <v>25.483999999999998</v>
      </c>
      <c r="I53" s="46">
        <f t="shared" si="2"/>
        <v>1.1916245868194648</v>
      </c>
      <c r="J53" s="47">
        <f t="shared" si="3"/>
        <v>25.483999999999998</v>
      </c>
      <c r="K53" s="47">
        <f>[1]сентябрь!E50+[1]август!E50+[1]июль!E50</f>
        <v>25.483999999999998</v>
      </c>
      <c r="L53" s="47">
        <f>[1]сентябрь!F50+[1]август!F50+[1]июль!F50</f>
        <v>0</v>
      </c>
    </row>
    <row r="54" spans="1:12" s="48" customFormat="1" x14ac:dyDescent="0.2">
      <c r="A54" s="40" t="s">
        <v>67</v>
      </c>
      <c r="B54" s="52" t="s">
        <v>68</v>
      </c>
      <c r="C54" s="42" t="s">
        <v>38</v>
      </c>
      <c r="D54" s="43"/>
      <c r="E54" s="35">
        <f t="shared" si="0"/>
        <v>1</v>
      </c>
      <c r="F54" s="44"/>
      <c r="G54" s="45"/>
      <c r="H54" s="45">
        <v>1</v>
      </c>
      <c r="I54" s="46"/>
      <c r="J54" s="47">
        <f t="shared" si="3"/>
        <v>1</v>
      </c>
      <c r="K54" s="47">
        <f>[1]сентябрь!E51+[1]август!E51+[1]июль!E51</f>
        <v>1</v>
      </c>
      <c r="L54" s="47">
        <f>[1]сентябрь!F51+[1]август!F51+[1]июль!F51</f>
        <v>0</v>
      </c>
    </row>
    <row r="55" spans="1:12" s="48" customFormat="1" x14ac:dyDescent="0.2">
      <c r="A55" s="40"/>
      <c r="B55" s="52"/>
      <c r="C55" s="42" t="s">
        <v>15</v>
      </c>
      <c r="D55" s="43"/>
      <c r="E55" s="35">
        <f t="shared" si="0"/>
        <v>8.2469999999999999</v>
      </c>
      <c r="F55" s="44"/>
      <c r="G55" s="45"/>
      <c r="H55" s="45">
        <v>8.2469999999999999</v>
      </c>
      <c r="I55" s="46"/>
      <c r="J55" s="47">
        <f t="shared" si="3"/>
        <v>8.2469999999999999</v>
      </c>
      <c r="K55" s="47">
        <f>[1]сентябрь!E52+[1]август!E52+[1]июль!E52</f>
        <v>8.2469999999999999</v>
      </c>
      <c r="L55" s="47">
        <f>[1]сентябрь!F52+[1]август!F52+[1]июль!F52</f>
        <v>0</v>
      </c>
    </row>
    <row r="56" spans="1:12" s="48" customFormat="1" x14ac:dyDescent="0.2">
      <c r="A56" s="40" t="s">
        <v>69</v>
      </c>
      <c r="B56" s="50" t="s">
        <v>70</v>
      </c>
      <c r="C56" s="42" t="s">
        <v>38</v>
      </c>
      <c r="D56" s="43"/>
      <c r="E56" s="35">
        <f t="shared" si="0"/>
        <v>0</v>
      </c>
      <c r="F56" s="44"/>
      <c r="G56" s="45"/>
      <c r="H56" s="45">
        <v>0</v>
      </c>
      <c r="I56" s="46"/>
      <c r="J56" s="47">
        <f t="shared" si="3"/>
        <v>0</v>
      </c>
      <c r="K56" s="47">
        <f>[1]сентябрь!E53+[1]август!E53+[1]июль!E53</f>
        <v>0</v>
      </c>
      <c r="L56" s="47">
        <f>[1]сентябрь!F53+[1]август!F53+[1]июль!F53</f>
        <v>0</v>
      </c>
    </row>
    <row r="57" spans="1:12" s="48" customFormat="1" x14ac:dyDescent="0.2">
      <c r="A57" s="40"/>
      <c r="B57" s="50"/>
      <c r="C57" s="42" t="s">
        <v>15</v>
      </c>
      <c r="D57" s="43"/>
      <c r="E57" s="35">
        <f t="shared" si="0"/>
        <v>0</v>
      </c>
      <c r="F57" s="44"/>
      <c r="G57" s="45"/>
      <c r="H57" s="45">
        <v>0</v>
      </c>
      <c r="I57" s="46"/>
      <c r="J57" s="47">
        <f t="shared" si="3"/>
        <v>0</v>
      </c>
      <c r="K57" s="47">
        <f>[1]сентябрь!E54+[1]август!E54+[1]июль!E54</f>
        <v>0</v>
      </c>
      <c r="L57" s="47">
        <f>[1]сентябрь!F54+[1]август!F54+[1]июль!F54</f>
        <v>0</v>
      </c>
    </row>
    <row r="58" spans="1:12" s="48" customFormat="1" x14ac:dyDescent="0.2">
      <c r="A58" s="40" t="s">
        <v>71</v>
      </c>
      <c r="B58" s="52" t="s">
        <v>72</v>
      </c>
      <c r="C58" s="42" t="s">
        <v>73</v>
      </c>
      <c r="D58" s="43"/>
      <c r="E58" s="35">
        <f t="shared" si="0"/>
        <v>0</v>
      </c>
      <c r="F58" s="44"/>
      <c r="G58" s="45"/>
      <c r="H58" s="45">
        <v>0</v>
      </c>
      <c r="I58" s="46"/>
      <c r="J58" s="47">
        <f t="shared" si="3"/>
        <v>0</v>
      </c>
      <c r="K58" s="47">
        <f>[1]сентябрь!E55+[1]август!E55+[1]июль!E55</f>
        <v>0</v>
      </c>
      <c r="L58" s="47">
        <f>[1]сентябрь!F55+[1]август!F55+[1]июль!F55</f>
        <v>0</v>
      </c>
    </row>
    <row r="59" spans="1:12" s="48" customFormat="1" ht="23.25" customHeight="1" x14ac:dyDescent="0.2">
      <c r="A59" s="40"/>
      <c r="B59" s="52"/>
      <c r="C59" s="42" t="s">
        <v>15</v>
      </c>
      <c r="D59" s="43"/>
      <c r="E59" s="35">
        <f t="shared" si="0"/>
        <v>0</v>
      </c>
      <c r="F59" s="44"/>
      <c r="G59" s="45"/>
      <c r="H59" s="45">
        <v>0</v>
      </c>
      <c r="I59" s="46"/>
      <c r="J59" s="47">
        <f t="shared" si="3"/>
        <v>0</v>
      </c>
      <c r="K59" s="47">
        <f>[1]сентябрь!E56+[1]август!E56+[1]июль!E56</f>
        <v>0</v>
      </c>
      <c r="L59" s="47">
        <f>[1]сентябрь!F56+[1]август!F56+[1]июль!F56</f>
        <v>0</v>
      </c>
    </row>
    <row r="60" spans="1:12" s="48" customFormat="1" x14ac:dyDescent="0.2">
      <c r="A60" s="40" t="s">
        <v>74</v>
      </c>
      <c r="B60" s="52" t="s">
        <v>75</v>
      </c>
      <c r="C60" s="42" t="s">
        <v>38</v>
      </c>
      <c r="D60" s="43"/>
      <c r="E60" s="35">
        <f t="shared" si="0"/>
        <v>0</v>
      </c>
      <c r="F60" s="44"/>
      <c r="G60" s="45"/>
      <c r="H60" s="45">
        <v>0</v>
      </c>
      <c r="I60" s="46"/>
      <c r="J60" s="47">
        <f t="shared" si="3"/>
        <v>0</v>
      </c>
      <c r="K60" s="47">
        <f>[1]сентябрь!E57+[1]август!E57+[1]июль!E57</f>
        <v>0</v>
      </c>
      <c r="L60" s="47">
        <f>[1]сентябрь!F57+[1]август!F57+[1]июль!F57</f>
        <v>0</v>
      </c>
    </row>
    <row r="61" spans="1:12" s="48" customFormat="1" x14ac:dyDescent="0.2">
      <c r="A61" s="40"/>
      <c r="B61" s="52"/>
      <c r="C61" s="42" t="s">
        <v>15</v>
      </c>
      <c r="D61" s="43"/>
      <c r="E61" s="35">
        <f t="shared" si="0"/>
        <v>0</v>
      </c>
      <c r="F61" s="44"/>
      <c r="G61" s="45"/>
      <c r="H61" s="45">
        <v>0</v>
      </c>
      <c r="I61" s="46"/>
      <c r="J61" s="47">
        <f t="shared" si="3"/>
        <v>0</v>
      </c>
      <c r="K61" s="47">
        <f>[1]сентябрь!E58+[1]август!E58+[1]июль!E58</f>
        <v>0</v>
      </c>
      <c r="L61" s="47">
        <f>[1]сентябрь!F58+[1]август!F58+[1]июль!F58</f>
        <v>0</v>
      </c>
    </row>
    <row r="62" spans="1:12" s="48" customFormat="1" x14ac:dyDescent="0.2">
      <c r="A62" s="40" t="s">
        <v>76</v>
      </c>
      <c r="B62" s="52" t="s">
        <v>77</v>
      </c>
      <c r="C62" s="42" t="s">
        <v>38</v>
      </c>
      <c r="D62" s="43"/>
      <c r="E62" s="35">
        <f t="shared" si="0"/>
        <v>0</v>
      </c>
      <c r="F62" s="44"/>
      <c r="G62" s="45"/>
      <c r="H62" s="45">
        <v>0</v>
      </c>
      <c r="I62" s="46"/>
      <c r="J62" s="47">
        <f t="shared" si="3"/>
        <v>0</v>
      </c>
      <c r="K62" s="47">
        <f>[1]сентябрь!E59+[1]август!E59+[1]июль!E59</f>
        <v>0</v>
      </c>
      <c r="L62" s="47">
        <f>[1]сентябрь!F59+[1]август!F59+[1]июль!F59</f>
        <v>0</v>
      </c>
    </row>
    <row r="63" spans="1:12" s="48" customFormat="1" x14ac:dyDescent="0.2">
      <c r="A63" s="40"/>
      <c r="B63" s="52"/>
      <c r="C63" s="42" t="s">
        <v>15</v>
      </c>
      <c r="D63" s="43"/>
      <c r="E63" s="35">
        <f t="shared" si="0"/>
        <v>0</v>
      </c>
      <c r="F63" s="44"/>
      <c r="G63" s="45"/>
      <c r="H63" s="45">
        <v>0</v>
      </c>
      <c r="I63" s="46"/>
      <c r="J63" s="47">
        <f t="shared" si="3"/>
        <v>0</v>
      </c>
      <c r="K63" s="47">
        <f>[1]сентябрь!E60+[1]август!E60+[1]июль!E60</f>
        <v>0</v>
      </c>
      <c r="L63" s="47">
        <f>[1]сентябрь!F60+[1]август!F60+[1]июль!F60</f>
        <v>0</v>
      </c>
    </row>
    <row r="64" spans="1:12" s="48" customFormat="1" x14ac:dyDescent="0.2">
      <c r="A64" s="40" t="s">
        <v>78</v>
      </c>
      <c r="B64" s="52" t="s">
        <v>79</v>
      </c>
      <c r="C64" s="42" t="s">
        <v>80</v>
      </c>
      <c r="D64" s="43"/>
      <c r="E64" s="35">
        <f t="shared" si="0"/>
        <v>0</v>
      </c>
      <c r="F64" s="44"/>
      <c r="G64" s="45"/>
      <c r="H64" s="45">
        <v>0</v>
      </c>
      <c r="I64" s="46"/>
      <c r="J64" s="47">
        <f t="shared" si="3"/>
        <v>0</v>
      </c>
      <c r="K64" s="47">
        <f>[1]сентябрь!E61+[1]август!E61+[1]июль!E61</f>
        <v>0</v>
      </c>
      <c r="L64" s="47">
        <f>[1]сентябрь!F61+[1]август!F61+[1]июль!F61</f>
        <v>0</v>
      </c>
    </row>
    <row r="65" spans="1:12" s="48" customFormat="1" x14ac:dyDescent="0.2">
      <c r="A65" s="40"/>
      <c r="B65" s="52"/>
      <c r="C65" s="42" t="s">
        <v>15</v>
      </c>
      <c r="D65" s="43"/>
      <c r="E65" s="35">
        <f t="shared" si="0"/>
        <v>0</v>
      </c>
      <c r="F65" s="44"/>
      <c r="G65" s="45"/>
      <c r="H65" s="45">
        <v>0</v>
      </c>
      <c r="I65" s="46"/>
      <c r="J65" s="47">
        <f t="shared" si="3"/>
        <v>0</v>
      </c>
      <c r="K65" s="47">
        <f>[1]сентябрь!E62+[1]август!E62+[1]июль!E62</f>
        <v>0</v>
      </c>
      <c r="L65" s="47">
        <f>[1]сентябрь!F62+[1]август!F62+[1]июль!F62</f>
        <v>0</v>
      </c>
    </row>
    <row r="66" spans="1:12" s="48" customFormat="1" x14ac:dyDescent="0.2">
      <c r="A66" s="40" t="s">
        <v>81</v>
      </c>
      <c r="B66" s="52" t="s">
        <v>82</v>
      </c>
      <c r="C66" s="42" t="s">
        <v>73</v>
      </c>
      <c r="D66" s="43">
        <v>0.38200000000000001</v>
      </c>
      <c r="E66" s="35">
        <f t="shared" si="0"/>
        <v>1.3089</v>
      </c>
      <c r="F66" s="44">
        <f t="shared" si="1"/>
        <v>342.64397905759159</v>
      </c>
      <c r="G66" s="45">
        <v>0.38200000000000001</v>
      </c>
      <c r="H66" s="45">
        <v>1.3089</v>
      </c>
      <c r="I66" s="46">
        <f t="shared" si="2"/>
        <v>342.64397905759159</v>
      </c>
      <c r="J66" s="47">
        <f t="shared" si="3"/>
        <v>1.3089</v>
      </c>
      <c r="K66" s="47">
        <f>[1]сентябрь!E63+[1]август!E63+[1]июль!E63</f>
        <v>0</v>
      </c>
      <c r="L66" s="47">
        <f>[1]сентябрь!F63+[1]август!F63+[1]июль!F63</f>
        <v>1.3089</v>
      </c>
    </row>
    <row r="67" spans="1:12" s="48" customFormat="1" x14ac:dyDescent="0.2">
      <c r="A67" s="40"/>
      <c r="B67" s="52"/>
      <c r="C67" s="42" t="s">
        <v>15</v>
      </c>
      <c r="D67" s="43">
        <v>513.774</v>
      </c>
      <c r="E67" s="35">
        <f t="shared" si="0"/>
        <v>2339.009</v>
      </c>
      <c r="F67" s="44">
        <f t="shared" si="1"/>
        <v>455.26028954365148</v>
      </c>
      <c r="G67" s="45">
        <v>513.774</v>
      </c>
      <c r="H67" s="45">
        <v>2339.009</v>
      </c>
      <c r="I67" s="46">
        <f t="shared" si="2"/>
        <v>455.26028954365142</v>
      </c>
      <c r="J67" s="47">
        <f t="shared" si="3"/>
        <v>2339.009</v>
      </c>
      <c r="K67" s="47">
        <f>[1]сентябрь!E64+[1]август!E64+[1]июль!E64</f>
        <v>0</v>
      </c>
      <c r="L67" s="47">
        <f>[1]сентябрь!F64+[1]август!F64+[1]июль!F64</f>
        <v>2339.009</v>
      </c>
    </row>
    <row r="68" spans="1:12" s="39" customFormat="1" x14ac:dyDescent="0.2">
      <c r="A68" s="54" t="s">
        <v>83</v>
      </c>
      <c r="B68" s="55" t="s">
        <v>84</v>
      </c>
      <c r="C68" s="56" t="s">
        <v>15</v>
      </c>
      <c r="D68" s="57">
        <v>7365.0119999999997</v>
      </c>
      <c r="E68" s="35">
        <f t="shared" si="0"/>
        <v>3361.6818000000003</v>
      </c>
      <c r="F68" s="35">
        <f t="shared" si="1"/>
        <v>45.643941924330889</v>
      </c>
      <c r="G68" s="36">
        <v>7365.0119999999997</v>
      </c>
      <c r="H68" s="36">
        <v>3361.6818000000003</v>
      </c>
      <c r="I68" s="37">
        <f t="shared" si="2"/>
        <v>45.643941924330882</v>
      </c>
      <c r="J68" s="38">
        <f t="shared" si="3"/>
        <v>3361.6818000000003</v>
      </c>
      <c r="K68" s="38">
        <f>[1]сентябрь!E65+[1]август!E65+[1]июль!E65</f>
        <v>2912.4198000000001</v>
      </c>
      <c r="L68" s="38">
        <f>[1]сентябрь!F65+[1]август!F65+[1]июль!F65</f>
        <v>449.26200000000006</v>
      </c>
    </row>
    <row r="69" spans="1:12" s="48" customFormat="1" x14ac:dyDescent="0.2">
      <c r="A69" s="40" t="s">
        <v>85</v>
      </c>
      <c r="B69" s="50" t="s">
        <v>86</v>
      </c>
      <c r="C69" s="42" t="s">
        <v>43</v>
      </c>
      <c r="D69" s="43">
        <v>4.8559999999999901</v>
      </c>
      <c r="E69" s="35">
        <f t="shared" si="0"/>
        <v>2.3380000000000005</v>
      </c>
      <c r="F69" s="44">
        <f t="shared" si="1"/>
        <v>48.146622734761223</v>
      </c>
      <c r="G69" s="45">
        <v>4.8559999999999901</v>
      </c>
      <c r="H69" s="45">
        <v>2.3380000000000005</v>
      </c>
      <c r="I69" s="46">
        <f t="shared" si="2"/>
        <v>48.14662273476123</v>
      </c>
      <c r="J69" s="47">
        <f t="shared" si="3"/>
        <v>2.3380000000000005</v>
      </c>
      <c r="K69" s="47">
        <f>[1]сентябрь!E66+[1]август!E66+[1]июль!E66</f>
        <v>2.0260000000000007</v>
      </c>
      <c r="L69" s="47">
        <f>[1]сентябрь!F66+[1]август!F66+[1]июль!F66</f>
        <v>0.312</v>
      </c>
    </row>
    <row r="70" spans="1:12" s="48" customFormat="1" x14ac:dyDescent="0.2">
      <c r="A70" s="40"/>
      <c r="B70" s="50"/>
      <c r="C70" s="42" t="s">
        <v>15</v>
      </c>
      <c r="D70" s="43">
        <v>5703.5919999999996</v>
      </c>
      <c r="E70" s="35">
        <f t="shared" si="0"/>
        <v>2759.2498000000001</v>
      </c>
      <c r="F70" s="44">
        <f t="shared" si="1"/>
        <v>48.377404975671475</v>
      </c>
      <c r="G70" s="45">
        <v>5703.5919999999996</v>
      </c>
      <c r="H70" s="45">
        <v>2759.2498000000001</v>
      </c>
      <c r="I70" s="46">
        <f t="shared" si="2"/>
        <v>48.377404975671475</v>
      </c>
      <c r="J70" s="47">
        <f t="shared" si="3"/>
        <v>2759.2498000000001</v>
      </c>
      <c r="K70" s="47">
        <f>[1]сентябрь!E67+[1]август!E67+[1]июль!E67</f>
        <v>2309.9877999999999</v>
      </c>
      <c r="L70" s="47">
        <f>[1]сентябрь!F67+[1]август!F67+[1]июль!F67</f>
        <v>449.26200000000006</v>
      </c>
    </row>
    <row r="71" spans="1:12" s="48" customFormat="1" x14ac:dyDescent="0.2">
      <c r="A71" s="40" t="s">
        <v>87</v>
      </c>
      <c r="B71" s="50" t="s">
        <v>88</v>
      </c>
      <c r="C71" s="42" t="s">
        <v>89</v>
      </c>
      <c r="D71" s="43">
        <v>0.38800000000000023</v>
      </c>
      <c r="E71" s="35">
        <f t="shared" si="0"/>
        <v>0.17800000000000002</v>
      </c>
      <c r="F71" s="44">
        <f t="shared" si="1"/>
        <v>45.876288659793786</v>
      </c>
      <c r="G71" s="45">
        <v>0.38800000000000023</v>
      </c>
      <c r="H71" s="45">
        <v>0.17800000000000002</v>
      </c>
      <c r="I71" s="46">
        <f t="shared" si="2"/>
        <v>45.876288659793794</v>
      </c>
      <c r="J71" s="47">
        <f t="shared" si="3"/>
        <v>0.17800000000000002</v>
      </c>
      <c r="K71" s="47">
        <f>[1]сентябрь!E68+[1]август!E68+[1]июль!E68</f>
        <v>0.17800000000000002</v>
      </c>
      <c r="L71" s="47">
        <f>[1]сентябрь!F68+[1]август!F68+[1]июль!F68</f>
        <v>0</v>
      </c>
    </row>
    <row r="72" spans="1:12" s="48" customFormat="1" x14ac:dyDescent="0.2">
      <c r="A72" s="40"/>
      <c r="B72" s="50"/>
      <c r="C72" s="42" t="s">
        <v>15</v>
      </c>
      <c r="D72" s="43">
        <v>418.57200000000006</v>
      </c>
      <c r="E72" s="35">
        <f t="shared" si="0"/>
        <v>204.14699999999999</v>
      </c>
      <c r="F72" s="44">
        <f t="shared" si="1"/>
        <v>48.772254235830388</v>
      </c>
      <c r="G72" s="45">
        <v>418.57200000000006</v>
      </c>
      <c r="H72" s="45">
        <v>204.14699999999999</v>
      </c>
      <c r="I72" s="46">
        <f t="shared" si="2"/>
        <v>48.772254235830388</v>
      </c>
      <c r="J72" s="47">
        <f t="shared" si="3"/>
        <v>204.14699999999999</v>
      </c>
      <c r="K72" s="47">
        <f>[1]сентябрь!E69+[1]август!E69+[1]июль!E69</f>
        <v>204.14699999999999</v>
      </c>
      <c r="L72" s="47">
        <f>[1]сентябрь!F69+[1]август!F69+[1]июль!F69</f>
        <v>0</v>
      </c>
    </row>
    <row r="73" spans="1:12" s="48" customFormat="1" x14ac:dyDescent="0.2">
      <c r="A73" s="40" t="s">
        <v>90</v>
      </c>
      <c r="B73" s="50" t="s">
        <v>91</v>
      </c>
      <c r="C73" s="42" t="s">
        <v>43</v>
      </c>
      <c r="D73" s="43">
        <v>2.2400000000000002</v>
      </c>
      <c r="E73" s="35">
        <f t="shared" si="0"/>
        <v>1.4015000000000004</v>
      </c>
      <c r="F73" s="44">
        <f t="shared" si="1"/>
        <v>62.566964285714292</v>
      </c>
      <c r="G73" s="45">
        <v>2.2400000000000002</v>
      </c>
      <c r="H73" s="45">
        <v>1.4015000000000004</v>
      </c>
      <c r="I73" s="46">
        <f t="shared" si="2"/>
        <v>62.566964285714299</v>
      </c>
      <c r="J73" s="47">
        <f t="shared" si="3"/>
        <v>1.4015000000000004</v>
      </c>
      <c r="K73" s="47">
        <f>[1]сентябрь!E70+[1]август!E70+[1]июль!E70</f>
        <v>1.0895000000000004</v>
      </c>
      <c r="L73" s="47">
        <f>[1]сентябрь!F70+[1]август!F70+[1]июль!F70</f>
        <v>0.312</v>
      </c>
    </row>
    <row r="74" spans="1:12" s="48" customFormat="1" x14ac:dyDescent="0.2">
      <c r="A74" s="40"/>
      <c r="B74" s="50"/>
      <c r="C74" s="42" t="s">
        <v>15</v>
      </c>
      <c r="D74" s="43">
        <v>2771.57</v>
      </c>
      <c r="E74" s="35">
        <f t="shared" ref="E74:E94" si="4">J74</f>
        <v>1844.1538</v>
      </c>
      <c r="F74" s="44">
        <f t="shared" ref="F74:F94" si="5">E74*100/D74</f>
        <v>66.538236450820293</v>
      </c>
      <c r="G74" s="45">
        <v>2771.57</v>
      </c>
      <c r="H74" s="45">
        <v>1844.1538</v>
      </c>
      <c r="I74" s="46">
        <f t="shared" ref="I74:I94" si="6">H74/G74*100</f>
        <v>66.538236450820293</v>
      </c>
      <c r="J74" s="47">
        <f t="shared" ref="J74:J94" si="7">K74+L74</f>
        <v>1844.1538</v>
      </c>
      <c r="K74" s="47">
        <f>[1]сентябрь!E71+[1]август!E71+[1]июль!E71</f>
        <v>1394.8918000000001</v>
      </c>
      <c r="L74" s="47">
        <f>[1]сентябрь!F71+[1]август!F71+[1]июль!F71</f>
        <v>449.26200000000006</v>
      </c>
    </row>
    <row r="75" spans="1:12" s="48" customFormat="1" x14ac:dyDescent="0.2">
      <c r="A75" s="40" t="s">
        <v>92</v>
      </c>
      <c r="B75" s="50" t="s">
        <v>93</v>
      </c>
      <c r="C75" s="42" t="s">
        <v>43</v>
      </c>
      <c r="D75" s="43">
        <v>1.28</v>
      </c>
      <c r="E75" s="35">
        <f t="shared" si="4"/>
        <v>0.32100000000000001</v>
      </c>
      <c r="F75" s="44">
        <f t="shared" si="5"/>
        <v>25.078125</v>
      </c>
      <c r="G75" s="45">
        <v>1.28</v>
      </c>
      <c r="H75" s="45">
        <v>0.32100000000000001</v>
      </c>
      <c r="I75" s="46">
        <f t="shared" si="6"/>
        <v>25.078125</v>
      </c>
      <c r="J75" s="47">
        <f t="shared" si="7"/>
        <v>0.32100000000000001</v>
      </c>
      <c r="K75" s="47">
        <f>[1]сентябрь!E72+[1]август!E72+[1]июль!E72</f>
        <v>0.32100000000000001</v>
      </c>
      <c r="L75" s="47">
        <f>[1]сентябрь!F72+[1]август!F72+[1]июль!F72</f>
        <v>0</v>
      </c>
    </row>
    <row r="76" spans="1:12" s="48" customFormat="1" x14ac:dyDescent="0.2">
      <c r="A76" s="40"/>
      <c r="B76" s="50"/>
      <c r="C76" s="42" t="s">
        <v>15</v>
      </c>
      <c r="D76" s="43">
        <v>955.5</v>
      </c>
      <c r="E76" s="35">
        <f t="shared" si="4"/>
        <v>280.85399999999998</v>
      </c>
      <c r="F76" s="44">
        <f t="shared" si="5"/>
        <v>29.393406593406592</v>
      </c>
      <c r="G76" s="45">
        <v>955.5</v>
      </c>
      <c r="H76" s="45">
        <v>280.85399999999998</v>
      </c>
      <c r="I76" s="46">
        <f t="shared" si="6"/>
        <v>29.393406593406588</v>
      </c>
      <c r="J76" s="47">
        <f t="shared" si="7"/>
        <v>280.85399999999998</v>
      </c>
      <c r="K76" s="47">
        <f>[1]сентябрь!E73+[1]август!E73+[1]июль!E73</f>
        <v>280.85399999999998</v>
      </c>
      <c r="L76" s="47">
        <f>[1]сентябрь!F73+[1]август!F73+[1]июль!F73</f>
        <v>0</v>
      </c>
    </row>
    <row r="77" spans="1:12" s="48" customFormat="1" x14ac:dyDescent="0.2">
      <c r="A77" s="40" t="s">
        <v>94</v>
      </c>
      <c r="B77" s="50" t="s">
        <v>95</v>
      </c>
      <c r="C77" s="42" t="s">
        <v>43</v>
      </c>
      <c r="D77" s="43">
        <v>0.93200000000000072</v>
      </c>
      <c r="E77" s="35">
        <f t="shared" si="4"/>
        <v>0.32750000000000012</v>
      </c>
      <c r="F77" s="44">
        <f t="shared" si="5"/>
        <v>35.139484978540757</v>
      </c>
      <c r="G77" s="45">
        <v>0.93200000000000072</v>
      </c>
      <c r="H77" s="45">
        <v>0.32750000000000012</v>
      </c>
      <c r="I77" s="46">
        <f t="shared" si="6"/>
        <v>35.139484978540757</v>
      </c>
      <c r="J77" s="47">
        <f t="shared" si="7"/>
        <v>0.32750000000000012</v>
      </c>
      <c r="K77" s="47">
        <f>[1]сентябрь!E74+[1]август!E74+[1]июль!E74</f>
        <v>0.32750000000000012</v>
      </c>
      <c r="L77" s="47">
        <f>[1]сентябрь!F74+[1]август!F74+[1]июль!F74</f>
        <v>0</v>
      </c>
    </row>
    <row r="78" spans="1:12" s="48" customFormat="1" x14ac:dyDescent="0.2">
      <c r="A78" s="40"/>
      <c r="B78" s="50"/>
      <c r="C78" s="42" t="s">
        <v>15</v>
      </c>
      <c r="D78" s="43">
        <v>1557.95</v>
      </c>
      <c r="E78" s="35">
        <f t="shared" si="4"/>
        <v>430.09499999999997</v>
      </c>
      <c r="F78" s="44">
        <f t="shared" si="5"/>
        <v>27.606470040758687</v>
      </c>
      <c r="G78" s="45">
        <v>1557.95</v>
      </c>
      <c r="H78" s="45">
        <v>430.09499999999997</v>
      </c>
      <c r="I78" s="46">
        <f t="shared" si="6"/>
        <v>27.606470040758683</v>
      </c>
      <c r="J78" s="47">
        <f t="shared" si="7"/>
        <v>430.09499999999997</v>
      </c>
      <c r="K78" s="47">
        <f>[1]сентябрь!E75+[1]август!E75+[1]июль!E75</f>
        <v>430.09499999999997</v>
      </c>
      <c r="L78" s="47">
        <f>[1]сентябрь!F75+[1]август!F75+[1]июль!F75</f>
        <v>0</v>
      </c>
    </row>
    <row r="79" spans="1:12" s="48" customFormat="1" x14ac:dyDescent="0.2">
      <c r="A79" s="40" t="s">
        <v>96</v>
      </c>
      <c r="B79" s="50" t="s">
        <v>97</v>
      </c>
      <c r="C79" s="42" t="s">
        <v>38</v>
      </c>
      <c r="D79" s="43">
        <v>88</v>
      </c>
      <c r="E79" s="35">
        <f t="shared" si="4"/>
        <v>36</v>
      </c>
      <c r="F79" s="44">
        <f t="shared" si="5"/>
        <v>40.909090909090907</v>
      </c>
      <c r="G79" s="45">
        <v>88</v>
      </c>
      <c r="H79" s="45">
        <v>36</v>
      </c>
      <c r="I79" s="46">
        <f t="shared" si="6"/>
        <v>40.909090909090914</v>
      </c>
      <c r="J79" s="47">
        <f t="shared" si="7"/>
        <v>36</v>
      </c>
      <c r="K79" s="47">
        <f>[1]сентябрь!E76+[1]август!E76+[1]июль!E76</f>
        <v>36</v>
      </c>
      <c r="L79" s="47">
        <f>[1]сентябрь!F76+[1]август!F76+[1]июль!F76</f>
        <v>0</v>
      </c>
    </row>
    <row r="80" spans="1:12" s="48" customFormat="1" x14ac:dyDescent="0.2">
      <c r="A80" s="40"/>
      <c r="B80" s="50"/>
      <c r="C80" s="42" t="s">
        <v>15</v>
      </c>
      <c r="D80" s="43">
        <v>480.66</v>
      </c>
      <c r="E80" s="35">
        <f t="shared" si="4"/>
        <v>178.41900000000001</v>
      </c>
      <c r="F80" s="44">
        <f t="shared" si="5"/>
        <v>37.119585569841469</v>
      </c>
      <c r="G80" s="45">
        <v>480.66</v>
      </c>
      <c r="H80" s="45">
        <v>178.41900000000001</v>
      </c>
      <c r="I80" s="46">
        <f t="shared" si="6"/>
        <v>37.119585569841469</v>
      </c>
      <c r="J80" s="47">
        <f t="shared" si="7"/>
        <v>178.41900000000001</v>
      </c>
      <c r="K80" s="47">
        <f>[1]сентябрь!E77+[1]август!E77+[1]июль!E77</f>
        <v>178.41900000000001</v>
      </c>
      <c r="L80" s="47">
        <f>[1]сентябрь!F77+[1]август!F77+[1]июль!F77</f>
        <v>0</v>
      </c>
    </row>
    <row r="81" spans="1:15" s="48" customFormat="1" x14ac:dyDescent="0.2">
      <c r="A81" s="40" t="s">
        <v>98</v>
      </c>
      <c r="B81" s="52" t="s">
        <v>99</v>
      </c>
      <c r="C81" s="42" t="s">
        <v>38</v>
      </c>
      <c r="D81" s="43">
        <v>1350</v>
      </c>
      <c r="E81" s="35">
        <f t="shared" si="4"/>
        <v>632.01099999999997</v>
      </c>
      <c r="F81" s="44">
        <f t="shared" si="5"/>
        <v>46.815629629629626</v>
      </c>
      <c r="G81" s="45">
        <v>1350</v>
      </c>
      <c r="H81" s="45">
        <v>632.01099999999997</v>
      </c>
      <c r="I81" s="46">
        <f t="shared" si="6"/>
        <v>46.815629629629626</v>
      </c>
      <c r="J81" s="47">
        <f t="shared" si="7"/>
        <v>632.01099999999997</v>
      </c>
      <c r="K81" s="47">
        <f>[1]сентябрь!E78+[1]август!E78+[1]июль!E78</f>
        <v>632.01099999999997</v>
      </c>
      <c r="L81" s="47">
        <f>[1]сентябрь!F78+[1]август!F78+[1]июль!F78</f>
        <v>0</v>
      </c>
    </row>
    <row r="82" spans="1:15" s="48" customFormat="1" x14ac:dyDescent="0.2">
      <c r="A82" s="40"/>
      <c r="B82" s="52"/>
      <c r="C82" s="42" t="s">
        <v>15</v>
      </c>
      <c r="D82" s="43">
        <v>1180.76</v>
      </c>
      <c r="E82" s="35">
        <f t="shared" si="4"/>
        <v>424.01300000000003</v>
      </c>
      <c r="F82" s="44">
        <f t="shared" si="5"/>
        <v>35.91017649649379</v>
      </c>
      <c r="G82" s="45">
        <v>1180.76</v>
      </c>
      <c r="H82" s="45">
        <v>424.01300000000003</v>
      </c>
      <c r="I82" s="46">
        <f t="shared" si="6"/>
        <v>35.910176496493783</v>
      </c>
      <c r="J82" s="47">
        <f t="shared" si="7"/>
        <v>424.01300000000003</v>
      </c>
      <c r="K82" s="47">
        <f>[1]сентябрь!E79+[1]август!E79+[1]июль!E79</f>
        <v>424.01300000000003</v>
      </c>
      <c r="L82" s="47">
        <f>[1]сентябрь!F79+[1]август!F79+[1]июль!F79</f>
        <v>0</v>
      </c>
      <c r="N82" s="48" t="s">
        <v>100</v>
      </c>
    </row>
    <row r="83" spans="1:15" s="39" customFormat="1" x14ac:dyDescent="0.2">
      <c r="A83" s="58" t="s">
        <v>101</v>
      </c>
      <c r="B83" s="55" t="s">
        <v>102</v>
      </c>
      <c r="C83" s="56" t="s">
        <v>15</v>
      </c>
      <c r="D83" s="57">
        <v>8958.3425000000152</v>
      </c>
      <c r="E83" s="35">
        <f t="shared" si="4"/>
        <v>2146.2010000000005</v>
      </c>
      <c r="F83" s="35">
        <f t="shared" si="5"/>
        <v>23.957568043418711</v>
      </c>
      <c r="G83" s="36">
        <v>8958.3425000000152</v>
      </c>
      <c r="H83" s="36">
        <v>2146.2010000000005</v>
      </c>
      <c r="I83" s="37">
        <f t="shared" si="6"/>
        <v>23.957568043418711</v>
      </c>
      <c r="J83" s="38">
        <f t="shared" si="7"/>
        <v>2146.2010000000005</v>
      </c>
      <c r="K83" s="38">
        <f>[1]сентябрь!E80+[1]август!E80+[1]июль!E80</f>
        <v>2146.2010000000005</v>
      </c>
      <c r="L83" s="38">
        <f>[1]сентябрь!F80+[1]август!F80+[1]июль!F80</f>
        <v>0</v>
      </c>
    </row>
    <row r="84" spans="1:15" s="48" customFormat="1" x14ac:dyDescent="0.2">
      <c r="A84" s="59">
        <v>25</v>
      </c>
      <c r="B84" s="50" t="s">
        <v>103</v>
      </c>
      <c r="C84" s="42" t="s">
        <v>43</v>
      </c>
      <c r="D84" s="43">
        <v>0</v>
      </c>
      <c r="E84" s="35">
        <f t="shared" si="4"/>
        <v>0.31900000000000001</v>
      </c>
      <c r="F84" s="44"/>
      <c r="G84" s="45">
        <v>0</v>
      </c>
      <c r="H84" s="45">
        <v>0.31900000000000001</v>
      </c>
      <c r="I84" s="46"/>
      <c r="J84" s="47">
        <f t="shared" si="7"/>
        <v>0.31900000000000001</v>
      </c>
      <c r="K84" s="47">
        <f>[1]сентябрь!E81+[1]август!E81+[1]июль!E81</f>
        <v>0.31900000000000001</v>
      </c>
      <c r="L84" s="47">
        <f>[1]сентябрь!F81+[1]август!F81+[1]июль!F81</f>
        <v>0</v>
      </c>
    </row>
    <row r="85" spans="1:15" s="48" customFormat="1" x14ac:dyDescent="0.2">
      <c r="A85" s="59"/>
      <c r="B85" s="50"/>
      <c r="C85" s="42" t="s">
        <v>15</v>
      </c>
      <c r="D85" s="43">
        <v>0</v>
      </c>
      <c r="E85" s="35">
        <f t="shared" si="4"/>
        <v>27.653999999999996</v>
      </c>
      <c r="F85" s="44"/>
      <c r="G85" s="45">
        <v>0</v>
      </c>
      <c r="H85" s="45">
        <v>27.653999999999996</v>
      </c>
      <c r="I85" s="46"/>
      <c r="J85" s="47">
        <f t="shared" si="7"/>
        <v>27.653999999999996</v>
      </c>
      <c r="K85" s="47">
        <f>[1]сентябрь!E82+[1]август!E82+[1]июль!E82</f>
        <v>27.653999999999996</v>
      </c>
      <c r="L85" s="47">
        <f>[1]сентябрь!F82+[1]август!F82+[1]июль!F82</f>
        <v>0</v>
      </c>
    </row>
    <row r="86" spans="1:15" s="48" customFormat="1" x14ac:dyDescent="0.2">
      <c r="A86" s="59">
        <v>26</v>
      </c>
      <c r="B86" s="60" t="s">
        <v>104</v>
      </c>
      <c r="C86" s="61" t="s">
        <v>38</v>
      </c>
      <c r="D86" s="43">
        <v>1962</v>
      </c>
      <c r="E86" s="35">
        <f t="shared" si="4"/>
        <v>1955</v>
      </c>
      <c r="F86" s="44">
        <f t="shared" si="5"/>
        <v>99.643221202854235</v>
      </c>
      <c r="G86" s="45">
        <v>1962</v>
      </c>
      <c r="H86" s="45">
        <v>1955</v>
      </c>
      <c r="I86" s="46">
        <f t="shared" si="6"/>
        <v>99.643221202854221</v>
      </c>
      <c r="J86" s="47">
        <f t="shared" si="7"/>
        <v>1955</v>
      </c>
      <c r="K86" s="47">
        <f>[1]сентябрь!E83+[1]август!E83+[1]июль!E83</f>
        <v>1955</v>
      </c>
      <c r="L86" s="47">
        <f>[1]сентябрь!F83+[1]август!F83+[1]июль!F83</f>
        <v>0</v>
      </c>
    </row>
    <row r="87" spans="1:15" s="48" customFormat="1" x14ac:dyDescent="0.2">
      <c r="A87" s="59"/>
      <c r="B87" s="60"/>
      <c r="C87" s="42" t="s">
        <v>15</v>
      </c>
      <c r="D87" s="43">
        <v>2692.1145000000001</v>
      </c>
      <c r="E87" s="35">
        <f t="shared" si="4"/>
        <v>1773.1980000000003</v>
      </c>
      <c r="F87" s="44">
        <f t="shared" si="5"/>
        <v>65.866366382261987</v>
      </c>
      <c r="G87" s="45">
        <v>2692.1145000000001</v>
      </c>
      <c r="H87" s="45">
        <v>1773.1980000000003</v>
      </c>
      <c r="I87" s="46">
        <f t="shared" si="6"/>
        <v>65.866366382261972</v>
      </c>
      <c r="J87" s="47">
        <f t="shared" si="7"/>
        <v>1773.1980000000003</v>
      </c>
      <c r="K87" s="47">
        <f>[1]сентябрь!E84+[1]август!E84+[1]июль!E84</f>
        <v>1773.1980000000003</v>
      </c>
      <c r="L87" s="47">
        <f>[1]сентябрь!F84+[1]август!F84+[1]июль!F84</f>
        <v>0</v>
      </c>
    </row>
    <row r="88" spans="1:15" s="48" customFormat="1" x14ac:dyDescent="0.2">
      <c r="A88" s="40" t="s">
        <v>105</v>
      </c>
      <c r="B88" s="50" t="s">
        <v>106</v>
      </c>
      <c r="C88" s="42" t="s">
        <v>38</v>
      </c>
      <c r="D88" s="43">
        <v>174</v>
      </c>
      <c r="E88" s="35">
        <f t="shared" si="4"/>
        <v>99</v>
      </c>
      <c r="F88" s="44">
        <f t="shared" si="5"/>
        <v>56.896551724137929</v>
      </c>
      <c r="G88" s="45">
        <v>174</v>
      </c>
      <c r="H88" s="45">
        <v>99</v>
      </c>
      <c r="I88" s="46">
        <f t="shared" si="6"/>
        <v>56.896551724137936</v>
      </c>
      <c r="J88" s="47">
        <f t="shared" si="7"/>
        <v>99</v>
      </c>
      <c r="K88" s="47">
        <f>[1]сентябрь!E85+[1]август!E85+[1]июль!E85</f>
        <v>99</v>
      </c>
      <c r="L88" s="47">
        <f>[1]сентябрь!F85+[1]август!F85+[1]июль!F85</f>
        <v>0</v>
      </c>
    </row>
    <row r="89" spans="1:15" s="48" customFormat="1" x14ac:dyDescent="0.2">
      <c r="A89" s="40"/>
      <c r="B89" s="50"/>
      <c r="C89" s="42" t="s">
        <v>15</v>
      </c>
      <c r="D89" s="43">
        <v>6266.2310000000125</v>
      </c>
      <c r="E89" s="35">
        <f t="shared" si="4"/>
        <v>345.34900000000005</v>
      </c>
      <c r="F89" s="44">
        <f t="shared" si="5"/>
        <v>5.5112714484990946</v>
      </c>
      <c r="G89" s="45">
        <v>6266.2310000000125</v>
      </c>
      <c r="H89" s="45">
        <v>345.34900000000005</v>
      </c>
      <c r="I89" s="46">
        <f t="shared" si="6"/>
        <v>5.5112714484990954</v>
      </c>
      <c r="J89" s="47">
        <f t="shared" si="7"/>
        <v>345.34900000000005</v>
      </c>
      <c r="K89" s="47">
        <f>[1]сентябрь!E86+[1]август!E86+[1]июль!E86</f>
        <v>345.34900000000005</v>
      </c>
      <c r="L89" s="47">
        <f>[1]сентябрь!F86+[1]август!F86+[1]июль!F86</f>
        <v>0</v>
      </c>
    </row>
    <row r="90" spans="1:15" s="39" customFormat="1" ht="19.5" customHeight="1" x14ac:dyDescent="0.2">
      <c r="A90" s="58" t="s">
        <v>107</v>
      </c>
      <c r="B90" s="62" t="s">
        <v>108</v>
      </c>
      <c r="C90" s="63" t="s">
        <v>15</v>
      </c>
      <c r="D90" s="57">
        <v>1312.84</v>
      </c>
      <c r="E90" s="35">
        <f t="shared" si="4"/>
        <v>0</v>
      </c>
      <c r="F90" s="35">
        <f t="shared" si="5"/>
        <v>0</v>
      </c>
      <c r="G90" s="36">
        <v>1312.84</v>
      </c>
      <c r="H90" s="36">
        <v>0</v>
      </c>
      <c r="I90" s="37">
        <f t="shared" si="6"/>
        <v>0</v>
      </c>
      <c r="J90" s="38">
        <f t="shared" si="7"/>
        <v>0</v>
      </c>
      <c r="K90" s="38">
        <f>[1]сентябрь!E87+[1]август!E87+[1]июль!E87</f>
        <v>0</v>
      </c>
      <c r="L90" s="38">
        <f>[1]сентябрь!F87+[1]август!F87+[1]июль!F87</f>
        <v>0</v>
      </c>
    </row>
    <row r="91" spans="1:15" s="48" customFormat="1" x14ac:dyDescent="0.2">
      <c r="A91" s="51" t="s">
        <v>109</v>
      </c>
      <c r="B91" s="41" t="s">
        <v>110</v>
      </c>
      <c r="C91" s="42" t="s">
        <v>15</v>
      </c>
      <c r="D91" s="43">
        <v>0</v>
      </c>
      <c r="E91" s="35">
        <f t="shared" si="4"/>
        <v>0</v>
      </c>
      <c r="F91" s="44"/>
      <c r="G91" s="45">
        <v>0</v>
      </c>
      <c r="H91" s="45">
        <v>0</v>
      </c>
      <c r="I91" s="46"/>
      <c r="J91" s="47">
        <f t="shared" si="7"/>
        <v>0</v>
      </c>
      <c r="K91" s="47">
        <f>[1]сентябрь!E88+[1]август!E88+[1]июль!E88</f>
        <v>0</v>
      </c>
      <c r="L91" s="47">
        <f>[1]сентябрь!F88+[1]август!F88+[1]июль!F88</f>
        <v>0</v>
      </c>
    </row>
    <row r="92" spans="1:15" s="48" customFormat="1" ht="14.25" customHeight="1" x14ac:dyDescent="0.2">
      <c r="A92" s="51" t="s">
        <v>111</v>
      </c>
      <c r="B92" s="41" t="s">
        <v>112</v>
      </c>
      <c r="C92" s="42" t="s">
        <v>15</v>
      </c>
      <c r="D92" s="43">
        <v>1312.84</v>
      </c>
      <c r="E92" s="35">
        <f t="shared" si="4"/>
        <v>0</v>
      </c>
      <c r="F92" s="44">
        <f t="shared" si="5"/>
        <v>0</v>
      </c>
      <c r="G92" s="45">
        <v>1312.84</v>
      </c>
      <c r="H92" s="45">
        <v>0</v>
      </c>
      <c r="I92" s="46">
        <f t="shared" si="6"/>
        <v>0</v>
      </c>
      <c r="J92" s="47">
        <f t="shared" si="7"/>
        <v>0</v>
      </c>
      <c r="K92" s="47">
        <f>[1]сентябрь!E89+[1]август!E89+[1]июль!E89</f>
        <v>0</v>
      </c>
      <c r="L92" s="47">
        <f>[1]сентябрь!F89+[1]август!F89+[1]июль!F89</f>
        <v>0</v>
      </c>
    </row>
    <row r="93" spans="1:15" s="48" customFormat="1" x14ac:dyDescent="0.2">
      <c r="A93" s="51" t="s">
        <v>113</v>
      </c>
      <c r="B93" s="55" t="s">
        <v>114</v>
      </c>
      <c r="C93" s="42" t="s">
        <v>15</v>
      </c>
      <c r="D93" s="43">
        <v>17591.39</v>
      </c>
      <c r="E93" s="35">
        <f t="shared" si="4"/>
        <v>1533.8899999999999</v>
      </c>
      <c r="F93" s="44">
        <f t="shared" si="5"/>
        <v>8.7195497342734143</v>
      </c>
      <c r="G93" s="45">
        <v>20349.614150000005</v>
      </c>
      <c r="H93" s="45">
        <v>1533.8899999999999</v>
      </c>
      <c r="I93" s="46">
        <f t="shared" si="6"/>
        <v>7.5376859172536186</v>
      </c>
      <c r="J93" s="47">
        <f t="shared" si="7"/>
        <v>1533.8899999999999</v>
      </c>
      <c r="K93" s="47">
        <f>[1]сентябрь!E90+[1]август!E90+[1]июль!E90</f>
        <v>1533.8899999999999</v>
      </c>
      <c r="L93" s="47">
        <f>[1]сентябрь!F90+[1]август!F90+[1]июль!F90</f>
        <v>0</v>
      </c>
    </row>
    <row r="94" spans="1:15" s="39" customFormat="1" x14ac:dyDescent="0.2">
      <c r="A94" s="58"/>
      <c r="B94" s="55" t="s">
        <v>115</v>
      </c>
      <c r="C94" s="56" t="s">
        <v>15</v>
      </c>
      <c r="D94" s="57">
        <f>D93+D90+D83+D68+D9</f>
        <v>81979.989499999996</v>
      </c>
      <c r="E94" s="35">
        <f t="shared" si="4"/>
        <v>28041.305799999998</v>
      </c>
      <c r="F94" s="35">
        <f t="shared" si="5"/>
        <v>34.20506146807935</v>
      </c>
      <c r="G94" s="36">
        <v>84738.213649999991</v>
      </c>
      <c r="H94" s="36">
        <v>28041.305799999998</v>
      </c>
      <c r="I94" s="37">
        <f t="shared" si="6"/>
        <v>33.09168861621383</v>
      </c>
      <c r="J94" s="38">
        <f t="shared" si="7"/>
        <v>28041.305799999998</v>
      </c>
      <c r="K94" s="38">
        <f>[1]сентябрь!E91+[1]август!E91+[1]июль!E91</f>
        <v>7973.3977999999997</v>
      </c>
      <c r="L94" s="38">
        <f>[1]сентябрь!F91+[1]август!F91+[1]июль!F91</f>
        <v>20067.907999999999</v>
      </c>
      <c r="O94" s="64"/>
    </row>
    <row r="95" spans="1:15" s="48" customFormat="1" x14ac:dyDescent="0.2">
      <c r="A95" s="65"/>
      <c r="B95" s="66"/>
      <c r="C95" s="67"/>
      <c r="D95" s="67"/>
      <c r="E95" s="67"/>
      <c r="F95" s="67"/>
      <c r="G95" s="67"/>
      <c r="H95" s="67"/>
      <c r="I95" s="67"/>
      <c r="J95" s="68"/>
      <c r="K95" s="69"/>
      <c r="L95" s="68"/>
    </row>
    <row r="96" spans="1:15" x14ac:dyDescent="0.2">
      <c r="A96" s="70"/>
      <c r="B96" s="71"/>
      <c r="C96" s="72"/>
      <c r="D96" s="64">
        <v>17591.290500000014</v>
      </c>
      <c r="E96" s="72"/>
      <c r="F96" s="72"/>
      <c r="G96" s="72"/>
      <c r="H96" s="72"/>
      <c r="I96" s="72"/>
      <c r="J96" s="73"/>
      <c r="K96" s="74"/>
      <c r="L96" s="74"/>
    </row>
    <row r="97" spans="1:12" x14ac:dyDescent="0.2">
      <c r="A97" s="2"/>
      <c r="B97" s="2"/>
      <c r="C97" s="75"/>
      <c r="D97" s="75"/>
      <c r="E97" s="75"/>
      <c r="F97" s="75"/>
      <c r="G97" s="75"/>
      <c r="H97" s="75"/>
      <c r="I97" s="75"/>
      <c r="J97" s="2"/>
      <c r="K97" s="2"/>
      <c r="L97" s="2"/>
    </row>
    <row r="98" spans="1:12" x14ac:dyDescent="0.2">
      <c r="A98" s="76" t="s">
        <v>116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1:12" x14ac:dyDescent="0.2">
      <c r="A99" s="14" t="s">
        <v>117</v>
      </c>
      <c r="B99" s="77" t="s">
        <v>118</v>
      </c>
      <c r="C99" s="78" t="s">
        <v>38</v>
      </c>
      <c r="D99" s="78"/>
      <c r="E99" s="78"/>
      <c r="F99" s="78"/>
      <c r="G99" s="78"/>
      <c r="H99" s="78"/>
      <c r="I99" s="78"/>
      <c r="J99" s="79"/>
      <c r="K99" s="80"/>
      <c r="L99" s="80"/>
    </row>
    <row r="100" spans="1:12" x14ac:dyDescent="0.2">
      <c r="A100" s="14"/>
      <c r="B100" s="77"/>
      <c r="C100" s="78" t="s">
        <v>15</v>
      </c>
      <c r="D100" s="78"/>
      <c r="E100" s="78"/>
      <c r="F100" s="78"/>
      <c r="G100" s="78"/>
      <c r="H100" s="78"/>
      <c r="I100" s="78"/>
      <c r="J100" s="79"/>
      <c r="K100" s="80"/>
      <c r="L100" s="80"/>
    </row>
    <row r="101" spans="1:12" x14ac:dyDescent="0.2">
      <c r="A101" s="14" t="s">
        <v>119</v>
      </c>
      <c r="B101" s="77" t="s">
        <v>120</v>
      </c>
      <c r="C101" s="78" t="s">
        <v>38</v>
      </c>
      <c r="D101" s="78"/>
      <c r="E101" s="78"/>
      <c r="F101" s="78"/>
      <c r="G101" s="78"/>
      <c r="H101" s="78"/>
      <c r="I101" s="78"/>
      <c r="J101" s="79"/>
      <c r="K101" s="80"/>
      <c r="L101" s="80"/>
    </row>
    <row r="102" spans="1:12" x14ac:dyDescent="0.2">
      <c r="A102" s="14"/>
      <c r="B102" s="77"/>
      <c r="C102" s="78" t="s">
        <v>15</v>
      </c>
      <c r="D102" s="78"/>
      <c r="E102" s="78"/>
      <c r="F102" s="78"/>
      <c r="G102" s="78"/>
      <c r="H102" s="78"/>
      <c r="I102" s="78"/>
      <c r="J102" s="79"/>
      <c r="K102" s="80"/>
      <c r="L102" s="80"/>
    </row>
    <row r="103" spans="1:12" x14ac:dyDescent="0.2">
      <c r="A103" s="14" t="s">
        <v>41</v>
      </c>
      <c r="B103" s="77" t="s">
        <v>121</v>
      </c>
      <c r="C103" s="78" t="s">
        <v>38</v>
      </c>
      <c r="D103" s="78"/>
      <c r="E103" s="78"/>
      <c r="F103" s="78"/>
      <c r="G103" s="78"/>
      <c r="H103" s="78"/>
      <c r="I103" s="78"/>
      <c r="J103" s="79"/>
      <c r="K103" s="80"/>
      <c r="L103" s="80"/>
    </row>
    <row r="104" spans="1:12" x14ac:dyDescent="0.2">
      <c r="A104" s="14"/>
      <c r="B104" s="77"/>
      <c r="C104" s="78" t="s">
        <v>15</v>
      </c>
      <c r="D104" s="78"/>
      <c r="E104" s="78"/>
      <c r="F104" s="78"/>
      <c r="G104" s="78"/>
      <c r="H104" s="78"/>
      <c r="I104" s="78"/>
      <c r="J104" s="79"/>
      <c r="K104" s="80"/>
      <c r="L104" s="80"/>
    </row>
    <row r="105" spans="1:12" x14ac:dyDescent="0.2">
      <c r="A105" s="14" t="s">
        <v>44</v>
      </c>
      <c r="B105" s="77" t="s">
        <v>122</v>
      </c>
      <c r="C105" s="78" t="s">
        <v>18</v>
      </c>
      <c r="D105" s="78"/>
      <c r="E105" s="78"/>
      <c r="F105" s="78"/>
      <c r="G105" s="78"/>
      <c r="H105" s="78"/>
      <c r="I105" s="78"/>
      <c r="J105" s="79"/>
      <c r="K105" s="80"/>
      <c r="L105" s="80"/>
    </row>
    <row r="106" spans="1:12" x14ac:dyDescent="0.2">
      <c r="A106" s="14"/>
      <c r="B106" s="77"/>
      <c r="C106" s="78" t="s">
        <v>15</v>
      </c>
      <c r="D106" s="78"/>
      <c r="E106" s="78"/>
      <c r="F106" s="78"/>
      <c r="G106" s="78"/>
      <c r="H106" s="78"/>
      <c r="I106" s="78"/>
      <c r="J106" s="79"/>
      <c r="K106" s="80"/>
      <c r="L106" s="80"/>
    </row>
    <row r="107" spans="1:12" x14ac:dyDescent="0.2">
      <c r="A107" s="14" t="s">
        <v>46</v>
      </c>
      <c r="B107" s="77" t="s">
        <v>123</v>
      </c>
      <c r="C107" s="78" t="s">
        <v>38</v>
      </c>
      <c r="D107" s="78"/>
      <c r="E107" s="78"/>
      <c r="F107" s="78"/>
      <c r="G107" s="78"/>
      <c r="H107" s="78"/>
      <c r="I107" s="78"/>
      <c r="J107" s="79"/>
      <c r="K107" s="80"/>
      <c r="L107" s="80"/>
    </row>
    <row r="108" spans="1:12" x14ac:dyDescent="0.2">
      <c r="A108" s="14"/>
      <c r="B108" s="77"/>
      <c r="C108" s="78" t="s">
        <v>15</v>
      </c>
      <c r="D108" s="78"/>
      <c r="E108" s="78"/>
      <c r="F108" s="78"/>
      <c r="G108" s="78"/>
      <c r="H108" s="78"/>
      <c r="I108" s="78"/>
      <c r="J108" s="79"/>
      <c r="K108" s="80"/>
      <c r="L108" s="80"/>
    </row>
    <row r="109" spans="1:12" x14ac:dyDescent="0.2">
      <c r="A109" s="14" t="s">
        <v>49</v>
      </c>
      <c r="B109" s="77" t="s">
        <v>124</v>
      </c>
      <c r="C109" s="78" t="s">
        <v>43</v>
      </c>
      <c r="D109" s="78"/>
      <c r="E109" s="78"/>
      <c r="F109" s="78"/>
      <c r="G109" s="78"/>
      <c r="H109" s="78"/>
      <c r="I109" s="78"/>
      <c r="J109" s="79"/>
      <c r="K109" s="80"/>
      <c r="L109" s="80"/>
    </row>
    <row r="110" spans="1:12" x14ac:dyDescent="0.2">
      <c r="A110" s="14"/>
      <c r="B110" s="77"/>
      <c r="C110" s="78" t="s">
        <v>125</v>
      </c>
      <c r="D110" s="78"/>
      <c r="E110" s="78"/>
      <c r="F110" s="78"/>
      <c r="G110" s="78"/>
      <c r="H110" s="78"/>
      <c r="I110" s="78"/>
      <c r="J110" s="79"/>
      <c r="K110" s="80"/>
      <c r="L110" s="80"/>
    </row>
    <row r="111" spans="1:12" x14ac:dyDescent="0.2">
      <c r="A111" s="15">
        <v>7</v>
      </c>
      <c r="B111" s="77" t="s">
        <v>126</v>
      </c>
      <c r="C111" s="78" t="s">
        <v>127</v>
      </c>
      <c r="D111" s="78"/>
      <c r="E111" s="78"/>
      <c r="F111" s="78"/>
      <c r="G111" s="78"/>
      <c r="H111" s="78"/>
      <c r="I111" s="78"/>
      <c r="J111" s="79"/>
      <c r="K111" s="80"/>
      <c r="L111" s="80"/>
    </row>
    <row r="112" spans="1:12" x14ac:dyDescent="0.2">
      <c r="A112" s="15"/>
      <c r="B112" s="77"/>
      <c r="C112" s="78" t="s">
        <v>15</v>
      </c>
      <c r="D112" s="78"/>
      <c r="E112" s="78"/>
      <c r="F112" s="78"/>
      <c r="G112" s="78"/>
      <c r="H112" s="78"/>
      <c r="I112" s="78"/>
      <c r="J112" s="79"/>
      <c r="K112" s="80"/>
      <c r="L112" s="80"/>
    </row>
    <row r="113" spans="1:12" s="81" customFormat="1" x14ac:dyDescent="0.2">
      <c r="A113" s="15">
        <v>8</v>
      </c>
      <c r="B113" s="77" t="s">
        <v>128</v>
      </c>
      <c r="C113" s="78" t="s">
        <v>38</v>
      </c>
      <c r="D113" s="78"/>
      <c r="E113" s="78"/>
      <c r="F113" s="78"/>
      <c r="G113" s="78"/>
      <c r="H113" s="78"/>
      <c r="I113" s="78"/>
      <c r="J113" s="79"/>
      <c r="K113" s="80"/>
      <c r="L113" s="80"/>
    </row>
    <row r="114" spans="1:12" s="81" customFormat="1" x14ac:dyDescent="0.2">
      <c r="A114" s="15"/>
      <c r="B114" s="77"/>
      <c r="C114" s="78" t="s">
        <v>15</v>
      </c>
      <c r="D114" s="78"/>
      <c r="E114" s="78"/>
      <c r="F114" s="78"/>
      <c r="G114" s="78"/>
      <c r="H114" s="78"/>
      <c r="I114" s="78"/>
      <c r="J114" s="79"/>
      <c r="K114" s="80"/>
      <c r="L114" s="80"/>
    </row>
    <row r="115" spans="1:12" x14ac:dyDescent="0.2">
      <c r="A115" s="15">
        <v>9</v>
      </c>
      <c r="B115" s="77" t="s">
        <v>129</v>
      </c>
      <c r="C115" s="78" t="s">
        <v>130</v>
      </c>
      <c r="D115" s="78"/>
      <c r="E115" s="78"/>
      <c r="F115" s="78"/>
      <c r="G115" s="78"/>
      <c r="H115" s="78"/>
      <c r="I115" s="78"/>
      <c r="J115" s="79"/>
      <c r="K115" s="80"/>
      <c r="L115" s="80"/>
    </row>
    <row r="116" spans="1:12" x14ac:dyDescent="0.2">
      <c r="A116" s="15"/>
      <c r="B116" s="77"/>
      <c r="C116" s="78" t="s">
        <v>15</v>
      </c>
      <c r="D116" s="78"/>
      <c r="E116" s="78"/>
      <c r="F116" s="78"/>
      <c r="G116" s="78"/>
      <c r="H116" s="78"/>
      <c r="I116" s="78"/>
      <c r="J116" s="79"/>
      <c r="K116" s="80"/>
      <c r="L116" s="80"/>
    </row>
    <row r="117" spans="1:12" x14ac:dyDescent="0.2">
      <c r="A117" s="82" t="s">
        <v>57</v>
      </c>
      <c r="B117" s="83" t="s">
        <v>131</v>
      </c>
      <c r="C117" s="78" t="s">
        <v>15</v>
      </c>
      <c r="D117" s="78"/>
      <c r="E117" s="78"/>
      <c r="F117" s="78"/>
      <c r="G117" s="78"/>
      <c r="H117" s="78"/>
      <c r="I117" s="78"/>
      <c r="J117" s="79">
        <f>L117</f>
        <v>165.72200000000001</v>
      </c>
      <c r="K117" s="80"/>
      <c r="L117" s="84">
        <f>165.722</f>
        <v>165.72200000000001</v>
      </c>
    </row>
    <row r="118" spans="1:12" x14ac:dyDescent="0.2">
      <c r="A118" s="82" t="s">
        <v>132</v>
      </c>
      <c r="B118" s="85" t="s">
        <v>133</v>
      </c>
      <c r="C118" s="78" t="s">
        <v>15</v>
      </c>
      <c r="D118" s="78"/>
      <c r="E118" s="78"/>
      <c r="F118" s="78"/>
      <c r="G118" s="78"/>
      <c r="H118" s="78"/>
      <c r="I118" s="78"/>
      <c r="J118" s="79">
        <f t="shared" ref="J118:J124" si="8">L118</f>
        <v>0</v>
      </c>
      <c r="K118" s="80"/>
      <c r="L118" s="84"/>
    </row>
    <row r="119" spans="1:12" x14ac:dyDescent="0.2">
      <c r="A119" s="82" t="s">
        <v>59</v>
      </c>
      <c r="B119" s="83" t="s">
        <v>134</v>
      </c>
      <c r="C119" s="78" t="s">
        <v>15</v>
      </c>
      <c r="D119" s="78"/>
      <c r="E119" s="78"/>
      <c r="F119" s="78"/>
      <c r="G119" s="78"/>
      <c r="H119" s="78"/>
      <c r="I119" s="78"/>
      <c r="J119" s="79">
        <f t="shared" si="8"/>
        <v>139.363</v>
      </c>
      <c r="K119" s="80"/>
      <c r="L119" s="84">
        <f>10.395+128.968</f>
        <v>139.363</v>
      </c>
    </row>
    <row r="120" spans="1:12" x14ac:dyDescent="0.2">
      <c r="A120" s="82" t="s">
        <v>61</v>
      </c>
      <c r="B120" s="83" t="s">
        <v>135</v>
      </c>
      <c r="C120" s="78" t="s">
        <v>15</v>
      </c>
      <c r="D120" s="78"/>
      <c r="E120" s="78"/>
      <c r="F120" s="78"/>
      <c r="G120" s="78"/>
      <c r="H120" s="78"/>
      <c r="I120" s="78"/>
      <c r="J120" s="79">
        <f t="shared" si="8"/>
        <v>0</v>
      </c>
      <c r="K120" s="80"/>
      <c r="L120" s="84"/>
    </row>
    <row r="121" spans="1:12" x14ac:dyDescent="0.2">
      <c r="A121" s="30">
        <v>13</v>
      </c>
      <c r="B121" s="83" t="s">
        <v>136</v>
      </c>
      <c r="C121" s="78" t="s">
        <v>15</v>
      </c>
      <c r="D121" s="78"/>
      <c r="E121" s="78"/>
      <c r="F121" s="78"/>
      <c r="G121" s="78"/>
      <c r="H121" s="78"/>
      <c r="I121" s="78"/>
      <c r="J121" s="79">
        <f t="shared" si="8"/>
        <v>0</v>
      </c>
      <c r="K121" s="80"/>
      <c r="L121" s="84"/>
    </row>
    <row r="122" spans="1:12" x14ac:dyDescent="0.2">
      <c r="A122" s="30">
        <v>14</v>
      </c>
      <c r="B122" s="83" t="s">
        <v>137</v>
      </c>
      <c r="C122" s="78"/>
      <c r="D122" s="78"/>
      <c r="E122" s="78"/>
      <c r="F122" s="78"/>
      <c r="G122" s="78"/>
      <c r="H122" s="78"/>
      <c r="I122" s="78"/>
      <c r="J122" s="79">
        <f t="shared" si="8"/>
        <v>0</v>
      </c>
      <c r="K122" s="80"/>
      <c r="L122" s="84"/>
    </row>
    <row r="123" spans="1:12" x14ac:dyDescent="0.2">
      <c r="A123" s="82" t="s">
        <v>67</v>
      </c>
      <c r="B123" s="83" t="s">
        <v>138</v>
      </c>
      <c r="C123" s="78" t="s">
        <v>15</v>
      </c>
      <c r="D123" s="78"/>
      <c r="E123" s="78"/>
      <c r="F123" s="78"/>
      <c r="G123" s="78"/>
      <c r="H123" s="78"/>
      <c r="I123" s="78"/>
      <c r="J123" s="79">
        <f t="shared" si="8"/>
        <v>0</v>
      </c>
      <c r="K123" s="80"/>
      <c r="L123" s="84"/>
    </row>
    <row r="124" spans="1:12" x14ac:dyDescent="0.2">
      <c r="A124" s="86">
        <v>16</v>
      </c>
      <c r="B124" s="83" t="s">
        <v>139</v>
      </c>
      <c r="C124" s="78" t="s">
        <v>15</v>
      </c>
      <c r="D124" s="78"/>
      <c r="E124" s="78"/>
      <c r="F124" s="78"/>
      <c r="G124" s="78"/>
      <c r="H124" s="78"/>
      <c r="I124" s="78"/>
      <c r="J124" s="79">
        <f t="shared" si="8"/>
        <v>3079.9749999999999</v>
      </c>
      <c r="K124" s="80"/>
      <c r="L124" s="87">
        <f>2024.636+911.879+143.46</f>
        <v>3079.9749999999999</v>
      </c>
    </row>
    <row r="125" spans="1:12" x14ac:dyDescent="0.2">
      <c r="A125" s="82" t="s">
        <v>140</v>
      </c>
      <c r="B125" s="85" t="s">
        <v>141</v>
      </c>
      <c r="C125" s="78" t="s">
        <v>125</v>
      </c>
      <c r="D125" s="78"/>
      <c r="E125" s="78"/>
      <c r="F125" s="78"/>
      <c r="G125" s="78"/>
      <c r="H125" s="78"/>
      <c r="I125" s="78"/>
      <c r="J125" s="79"/>
      <c r="K125" s="80"/>
      <c r="L125" s="84"/>
    </row>
    <row r="126" spans="1:12" x14ac:dyDescent="0.2">
      <c r="A126" s="14" t="s">
        <v>142</v>
      </c>
      <c r="B126" s="88" t="s">
        <v>143</v>
      </c>
      <c r="C126" s="78" t="s">
        <v>38</v>
      </c>
      <c r="D126" s="78"/>
      <c r="E126" s="78"/>
      <c r="F126" s="78"/>
      <c r="G126" s="78"/>
      <c r="H126" s="78"/>
      <c r="I126" s="78"/>
      <c r="J126" s="79"/>
      <c r="K126" s="80"/>
      <c r="L126" s="80"/>
    </row>
    <row r="127" spans="1:12" x14ac:dyDescent="0.2">
      <c r="A127" s="14"/>
      <c r="B127" s="88"/>
      <c r="C127" s="78" t="s">
        <v>15</v>
      </c>
      <c r="D127" s="78"/>
      <c r="E127" s="78"/>
      <c r="F127" s="78"/>
      <c r="G127" s="78"/>
      <c r="H127" s="78"/>
      <c r="I127" s="78"/>
      <c r="J127" s="79"/>
      <c r="K127" s="80"/>
      <c r="L127" s="80"/>
    </row>
    <row r="128" spans="1:12" x14ac:dyDescent="0.2">
      <c r="A128" s="14" t="s">
        <v>144</v>
      </c>
      <c r="B128" s="88" t="s">
        <v>145</v>
      </c>
      <c r="C128" s="78" t="s">
        <v>38</v>
      </c>
      <c r="D128" s="78"/>
      <c r="E128" s="78"/>
      <c r="F128" s="78"/>
      <c r="G128" s="78"/>
      <c r="H128" s="78"/>
      <c r="I128" s="78"/>
      <c r="J128" s="79"/>
      <c r="K128" s="80"/>
      <c r="L128" s="80"/>
    </row>
    <row r="129" spans="1:118" x14ac:dyDescent="0.2">
      <c r="A129" s="14"/>
      <c r="B129" s="88"/>
      <c r="C129" s="78" t="s">
        <v>146</v>
      </c>
      <c r="D129" s="78"/>
      <c r="E129" s="78"/>
      <c r="F129" s="78"/>
      <c r="G129" s="78"/>
      <c r="H129" s="78"/>
      <c r="I129" s="78"/>
      <c r="J129" s="79"/>
      <c r="K129" s="80"/>
      <c r="L129" s="80"/>
    </row>
    <row r="130" spans="1:118" x14ac:dyDescent="0.2">
      <c r="A130" s="14" t="s">
        <v>147</v>
      </c>
      <c r="B130" s="88" t="s">
        <v>148</v>
      </c>
      <c r="C130" s="78" t="s">
        <v>38</v>
      </c>
      <c r="D130" s="78"/>
      <c r="E130" s="78"/>
      <c r="F130" s="78"/>
      <c r="G130" s="78"/>
      <c r="H130" s="78"/>
      <c r="I130" s="78"/>
      <c r="J130" s="79"/>
      <c r="K130" s="80"/>
      <c r="L130" s="80"/>
    </row>
    <row r="131" spans="1:118" x14ac:dyDescent="0.2">
      <c r="A131" s="14"/>
      <c r="B131" s="88"/>
      <c r="C131" s="78" t="s">
        <v>15</v>
      </c>
      <c r="D131" s="78"/>
      <c r="E131" s="78"/>
      <c r="F131" s="78"/>
      <c r="G131" s="78"/>
      <c r="H131" s="78"/>
      <c r="I131" s="78"/>
      <c r="J131" s="79"/>
      <c r="K131" s="80"/>
      <c r="L131" s="80"/>
    </row>
    <row r="132" spans="1:118" x14ac:dyDescent="0.2">
      <c r="A132" s="14" t="s">
        <v>149</v>
      </c>
      <c r="B132" s="88" t="s">
        <v>150</v>
      </c>
      <c r="C132" s="78" t="s">
        <v>38</v>
      </c>
      <c r="D132" s="78"/>
      <c r="E132" s="78"/>
      <c r="F132" s="78"/>
      <c r="G132" s="78"/>
      <c r="H132" s="78"/>
      <c r="I132" s="78"/>
      <c r="J132" s="79"/>
      <c r="K132" s="80"/>
      <c r="L132" s="80"/>
    </row>
    <row r="133" spans="1:118" x14ac:dyDescent="0.2">
      <c r="A133" s="14"/>
      <c r="B133" s="88"/>
      <c r="C133" s="78" t="s">
        <v>15</v>
      </c>
      <c r="D133" s="78"/>
      <c r="E133" s="78"/>
      <c r="F133" s="78"/>
      <c r="G133" s="78"/>
      <c r="H133" s="78"/>
      <c r="I133" s="78"/>
      <c r="J133" s="79"/>
      <c r="K133" s="80"/>
      <c r="L133" s="80"/>
    </row>
    <row r="134" spans="1:118" x14ac:dyDescent="0.2">
      <c r="A134" s="82" t="s">
        <v>71</v>
      </c>
      <c r="B134" s="85" t="s">
        <v>151</v>
      </c>
      <c r="C134" s="78" t="s">
        <v>15</v>
      </c>
      <c r="D134" s="78"/>
      <c r="E134" s="78"/>
      <c r="F134" s="78"/>
      <c r="G134" s="78"/>
      <c r="H134" s="78"/>
      <c r="I134" s="78"/>
      <c r="J134" s="89">
        <v>310.96199999999999</v>
      </c>
      <c r="K134" s="90">
        <v>310.96199999999999</v>
      </c>
      <c r="L134" s="78"/>
    </row>
    <row r="135" spans="1:118" s="96" customFormat="1" ht="13.5" thickBot="1" x14ac:dyDescent="0.25">
      <c r="A135" s="91" t="s">
        <v>152</v>
      </c>
      <c r="B135" s="92" t="s">
        <v>153</v>
      </c>
      <c r="C135" s="93" t="s">
        <v>15</v>
      </c>
      <c r="D135" s="93"/>
      <c r="E135" s="93"/>
      <c r="F135" s="93"/>
      <c r="G135" s="93"/>
      <c r="H135" s="93"/>
      <c r="I135" s="93"/>
      <c r="J135" s="94">
        <v>310.96199999999999</v>
      </c>
      <c r="K135" s="93">
        <v>310.96199999999999</v>
      </c>
      <c r="L135" s="93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</row>
    <row r="136" spans="1:118" x14ac:dyDescent="0.2">
      <c r="A136" s="82" t="s">
        <v>74</v>
      </c>
      <c r="B136" s="83" t="s">
        <v>154</v>
      </c>
      <c r="C136" s="78" t="s">
        <v>38</v>
      </c>
      <c r="D136" s="78"/>
      <c r="E136" s="78"/>
      <c r="F136" s="78"/>
      <c r="G136" s="78"/>
      <c r="H136" s="78"/>
      <c r="I136" s="78"/>
      <c r="J136" s="79">
        <f>J144+J146+J148+J150</f>
        <v>1035</v>
      </c>
      <c r="K136" s="79">
        <v>1035</v>
      </c>
      <c r="L136" s="79"/>
    </row>
    <row r="137" spans="1:118" x14ac:dyDescent="0.2">
      <c r="A137" s="82"/>
      <c r="B137" s="83" t="s">
        <v>155</v>
      </c>
      <c r="C137" s="78" t="s">
        <v>15</v>
      </c>
      <c r="D137" s="78"/>
      <c r="E137" s="78"/>
      <c r="F137" s="78"/>
      <c r="G137" s="78"/>
      <c r="H137" s="78"/>
      <c r="I137" s="78"/>
      <c r="J137" s="79">
        <f>J145+J147+J149+J151</f>
        <v>54.859999999999992</v>
      </c>
      <c r="K137" s="79">
        <v>54.859999999999992</v>
      </c>
      <c r="L137" s="79"/>
    </row>
    <row r="138" spans="1:118" x14ac:dyDescent="0.2">
      <c r="A138" s="14" t="s">
        <v>156</v>
      </c>
      <c r="B138" s="88" t="s">
        <v>157</v>
      </c>
      <c r="C138" s="78" t="s">
        <v>38</v>
      </c>
      <c r="D138" s="78"/>
      <c r="E138" s="78"/>
      <c r="F138" s="78"/>
      <c r="G138" s="78"/>
      <c r="H138" s="78"/>
      <c r="I138" s="78"/>
      <c r="J138" s="79"/>
      <c r="K138" s="79"/>
      <c r="L138" s="79"/>
    </row>
    <row r="139" spans="1:118" x14ac:dyDescent="0.2">
      <c r="A139" s="14"/>
      <c r="B139" s="88"/>
      <c r="C139" s="78" t="s">
        <v>15</v>
      </c>
      <c r="D139" s="78"/>
      <c r="E139" s="78"/>
      <c r="F139" s="78"/>
      <c r="G139" s="78"/>
      <c r="H139" s="78"/>
      <c r="I139" s="78"/>
      <c r="J139" s="79"/>
      <c r="K139" s="79"/>
      <c r="L139" s="79"/>
    </row>
    <row r="140" spans="1:118" x14ac:dyDescent="0.2">
      <c r="A140" s="14" t="s">
        <v>158</v>
      </c>
      <c r="B140" s="88" t="s">
        <v>159</v>
      </c>
      <c r="C140" s="78" t="s">
        <v>38</v>
      </c>
      <c r="D140" s="78"/>
      <c r="E140" s="78"/>
      <c r="F140" s="78"/>
      <c r="G140" s="78"/>
      <c r="H140" s="78"/>
      <c r="I140" s="78"/>
      <c r="J140" s="79"/>
      <c r="K140" s="79"/>
      <c r="L140" s="79"/>
    </row>
    <row r="141" spans="1:118" x14ac:dyDescent="0.2">
      <c r="A141" s="14"/>
      <c r="B141" s="88"/>
      <c r="C141" s="78" t="s">
        <v>15</v>
      </c>
      <c r="D141" s="78"/>
      <c r="E141" s="78"/>
      <c r="F141" s="78"/>
      <c r="G141" s="78"/>
      <c r="H141" s="78"/>
      <c r="I141" s="78"/>
      <c r="J141" s="79"/>
      <c r="K141" s="79"/>
      <c r="L141" s="79"/>
    </row>
    <row r="142" spans="1:118" x14ac:dyDescent="0.2">
      <c r="A142" s="14" t="s">
        <v>160</v>
      </c>
      <c r="B142" s="88" t="s">
        <v>161</v>
      </c>
      <c r="C142" s="78" t="s">
        <v>38</v>
      </c>
      <c r="D142" s="78"/>
      <c r="E142" s="78"/>
      <c r="F142" s="78"/>
      <c r="G142" s="78"/>
      <c r="H142" s="78"/>
      <c r="I142" s="78"/>
      <c r="J142" s="79"/>
      <c r="K142" s="79"/>
      <c r="L142" s="79"/>
    </row>
    <row r="143" spans="1:118" x14ac:dyDescent="0.2">
      <c r="A143" s="14"/>
      <c r="B143" s="88"/>
      <c r="C143" s="78" t="s">
        <v>15</v>
      </c>
      <c r="D143" s="78"/>
      <c r="E143" s="78"/>
      <c r="F143" s="78"/>
      <c r="G143" s="78"/>
      <c r="H143" s="78"/>
      <c r="I143" s="78"/>
      <c r="J143" s="79"/>
      <c r="K143" s="79"/>
      <c r="L143" s="79"/>
    </row>
    <row r="144" spans="1:118" x14ac:dyDescent="0.2">
      <c r="A144" s="14" t="s">
        <v>162</v>
      </c>
      <c r="B144" s="88" t="s">
        <v>163</v>
      </c>
      <c r="C144" s="78" t="s">
        <v>38</v>
      </c>
      <c r="D144" s="78"/>
      <c r="E144" s="78"/>
      <c r="F144" s="78"/>
      <c r="G144" s="78"/>
      <c r="H144" s="78"/>
      <c r="I144" s="78"/>
      <c r="J144" s="79">
        <v>310</v>
      </c>
      <c r="K144" s="79">
        <v>310</v>
      </c>
      <c r="L144" s="79"/>
    </row>
    <row r="145" spans="1:12" x14ac:dyDescent="0.2">
      <c r="A145" s="14"/>
      <c r="B145" s="88"/>
      <c r="C145" s="78" t="s">
        <v>15</v>
      </c>
      <c r="D145" s="78"/>
      <c r="E145" s="78"/>
      <c r="F145" s="78"/>
      <c r="G145" s="78"/>
      <c r="H145" s="78"/>
      <c r="I145" s="78"/>
      <c r="J145" s="79">
        <v>16.43</v>
      </c>
      <c r="K145" s="79">
        <v>16.43</v>
      </c>
      <c r="L145" s="79"/>
    </row>
    <row r="146" spans="1:12" x14ac:dyDescent="0.2">
      <c r="A146" s="14" t="s">
        <v>164</v>
      </c>
      <c r="B146" s="88" t="s">
        <v>165</v>
      </c>
      <c r="C146" s="78" t="s">
        <v>38</v>
      </c>
      <c r="D146" s="78"/>
      <c r="E146" s="78"/>
      <c r="F146" s="78"/>
      <c r="G146" s="78"/>
      <c r="H146" s="78"/>
      <c r="I146" s="78"/>
      <c r="J146" s="79">
        <v>520</v>
      </c>
      <c r="K146" s="79">
        <v>520</v>
      </c>
      <c r="L146" s="79"/>
    </row>
    <row r="147" spans="1:12" x14ac:dyDescent="0.2">
      <c r="A147" s="14"/>
      <c r="B147" s="88"/>
      <c r="C147" s="78" t="s">
        <v>15</v>
      </c>
      <c r="D147" s="78"/>
      <c r="E147" s="78"/>
      <c r="F147" s="78"/>
      <c r="G147" s="78"/>
      <c r="H147" s="78"/>
      <c r="I147" s="78"/>
      <c r="J147" s="79">
        <v>27.56</v>
      </c>
      <c r="K147" s="79">
        <v>27.56</v>
      </c>
      <c r="L147" s="79"/>
    </row>
    <row r="148" spans="1:12" x14ac:dyDescent="0.2">
      <c r="A148" s="14" t="s">
        <v>166</v>
      </c>
      <c r="B148" s="88" t="s">
        <v>167</v>
      </c>
      <c r="C148" s="78" t="s">
        <v>38</v>
      </c>
      <c r="D148" s="78"/>
      <c r="E148" s="78"/>
      <c r="F148" s="78"/>
      <c r="G148" s="78"/>
      <c r="H148" s="78"/>
      <c r="I148" s="78"/>
      <c r="J148" s="79">
        <v>100</v>
      </c>
      <c r="K148" s="79">
        <v>100</v>
      </c>
      <c r="L148" s="79"/>
    </row>
    <row r="149" spans="1:12" x14ac:dyDescent="0.2">
      <c r="A149" s="14"/>
      <c r="B149" s="88"/>
      <c r="C149" s="78" t="s">
        <v>15</v>
      </c>
      <c r="D149" s="78"/>
      <c r="E149" s="78"/>
      <c r="F149" s="78"/>
      <c r="G149" s="78"/>
      <c r="H149" s="78"/>
      <c r="I149" s="78"/>
      <c r="J149" s="79">
        <v>5.3</v>
      </c>
      <c r="K149" s="79">
        <v>5.3</v>
      </c>
      <c r="L149" s="79"/>
    </row>
    <row r="150" spans="1:12" x14ac:dyDescent="0.2">
      <c r="A150" s="14" t="s">
        <v>168</v>
      </c>
      <c r="B150" s="88" t="s">
        <v>169</v>
      </c>
      <c r="C150" s="78" t="s">
        <v>38</v>
      </c>
      <c r="D150" s="78"/>
      <c r="E150" s="78"/>
      <c r="F150" s="78"/>
      <c r="G150" s="78"/>
      <c r="H150" s="78"/>
      <c r="I150" s="78"/>
      <c r="J150" s="79">
        <v>105</v>
      </c>
      <c r="K150" s="79">
        <v>105</v>
      </c>
      <c r="L150" s="79"/>
    </row>
    <row r="151" spans="1:12" x14ac:dyDescent="0.2">
      <c r="A151" s="14"/>
      <c r="B151" s="88"/>
      <c r="C151" s="78" t="s">
        <v>15</v>
      </c>
      <c r="D151" s="78"/>
      <c r="E151" s="78"/>
      <c r="F151" s="78"/>
      <c r="G151" s="78"/>
      <c r="H151" s="78"/>
      <c r="I151" s="78"/>
      <c r="J151" s="79">
        <v>5.57</v>
      </c>
      <c r="K151" s="79">
        <v>5.57</v>
      </c>
      <c r="L151" s="79"/>
    </row>
    <row r="152" spans="1:12" x14ac:dyDescent="0.2">
      <c r="A152" s="14" t="s">
        <v>170</v>
      </c>
      <c r="B152" s="88" t="s">
        <v>171</v>
      </c>
      <c r="C152" s="78" t="s">
        <v>38</v>
      </c>
      <c r="D152" s="78"/>
      <c r="E152" s="78"/>
      <c r="F152" s="78"/>
      <c r="G152" s="78"/>
      <c r="H152" s="78"/>
      <c r="I152" s="78"/>
      <c r="J152" s="79"/>
      <c r="K152" s="79"/>
      <c r="L152" s="79"/>
    </row>
    <row r="153" spans="1:12" x14ac:dyDescent="0.2">
      <c r="A153" s="14"/>
      <c r="B153" s="88"/>
      <c r="C153" s="78" t="s">
        <v>15</v>
      </c>
      <c r="D153" s="78"/>
      <c r="E153" s="78"/>
      <c r="F153" s="78"/>
      <c r="G153" s="78"/>
      <c r="H153" s="78"/>
      <c r="I153" s="78"/>
      <c r="J153" s="79"/>
      <c r="K153" s="79"/>
      <c r="L153" s="79"/>
    </row>
    <row r="154" spans="1:1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.75" x14ac:dyDescent="0.25">
      <c r="C157" s="97"/>
      <c r="D157" s="97"/>
      <c r="E157" s="97"/>
      <c r="F157" s="97"/>
      <c r="G157" s="97"/>
      <c r="H157" s="97"/>
      <c r="I157" s="97"/>
    </row>
  </sheetData>
  <mergeCells count="125"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A144:A145"/>
    <mergeCell ref="B144:B145"/>
    <mergeCell ref="A146:A147"/>
    <mergeCell ref="B146:B147"/>
    <mergeCell ref="A132:A133"/>
    <mergeCell ref="B132:B133"/>
    <mergeCell ref="A138:A139"/>
    <mergeCell ref="B138:B139"/>
    <mergeCell ref="A140:A141"/>
    <mergeCell ref="B140:B141"/>
    <mergeCell ref="A126:A127"/>
    <mergeCell ref="B126:B127"/>
    <mergeCell ref="A128:A129"/>
    <mergeCell ref="B128:B129"/>
    <mergeCell ref="A130:A131"/>
    <mergeCell ref="B130:B131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98:L98"/>
    <mergeCell ref="A99:A100"/>
    <mergeCell ref="B99:B100"/>
    <mergeCell ref="A101:A102"/>
    <mergeCell ref="B101:B102"/>
    <mergeCell ref="A103:A104"/>
    <mergeCell ref="B103:B104"/>
    <mergeCell ref="A84:A85"/>
    <mergeCell ref="B84:B85"/>
    <mergeCell ref="A86:A87"/>
    <mergeCell ref="B86:B87"/>
    <mergeCell ref="A88:A89"/>
    <mergeCell ref="B88:B89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4:A65"/>
    <mergeCell ref="B64:B65"/>
    <mergeCell ref="A66:A67"/>
    <mergeCell ref="B66:B67"/>
    <mergeCell ref="A69:A70"/>
    <mergeCell ref="B69:B70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3:A35"/>
    <mergeCell ref="B33:B35"/>
    <mergeCell ref="A36:A37"/>
    <mergeCell ref="B36:B37"/>
    <mergeCell ref="A38:A39"/>
    <mergeCell ref="B38:B39"/>
    <mergeCell ref="A26:A27"/>
    <mergeCell ref="B26:B27"/>
    <mergeCell ref="A29:A30"/>
    <mergeCell ref="B29:B30"/>
    <mergeCell ref="A31:A32"/>
    <mergeCell ref="B31:B32"/>
    <mergeCell ref="A20:A21"/>
    <mergeCell ref="B20:B21"/>
    <mergeCell ref="A22:A23"/>
    <mergeCell ref="B22:B23"/>
    <mergeCell ref="A24:A25"/>
    <mergeCell ref="B24:B25"/>
    <mergeCell ref="A10:A12"/>
    <mergeCell ref="A13:A14"/>
    <mergeCell ref="B13:B14"/>
    <mergeCell ref="A15:A16"/>
    <mergeCell ref="B15:B16"/>
    <mergeCell ref="A18:A19"/>
    <mergeCell ref="B18:B19"/>
    <mergeCell ref="A2:L2"/>
    <mergeCell ref="A3:L3"/>
    <mergeCell ref="A6:A8"/>
    <mergeCell ref="B6:B8"/>
    <mergeCell ref="C6:C8"/>
    <mergeCell ref="D6:D8"/>
    <mergeCell ref="E6:E8"/>
    <mergeCell ref="F6:F8"/>
    <mergeCell ref="J6:L7"/>
  </mergeCells>
  <pageMargins left="0.31496062992125984" right="0" top="0.35433070866141736" bottom="0.35433070866141736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2017-11-08T14:09:58Z</dcterms:created>
  <dcterms:modified xsi:type="dcterms:W3CDTF">2017-11-08T14:11:37Z</dcterms:modified>
</cp:coreProperties>
</file>