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45" windowWidth="18840" windowHeight="5940"/>
  </bookViews>
  <sheets>
    <sheet name="II кв" sheetId="1" r:id="rId1"/>
    <sheet name="I пол-дие" sheetId="2" r:id="rId2"/>
    <sheet name="II кв.косметика" sheetId="3" r:id="rId3"/>
    <sheet name="I пол-дие косметика" sheetId="4" r:id="rId4"/>
    <sheet name="фасады" sheetId="7" r:id="rId5"/>
    <sheet name="кровля" sheetId="6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E8" i="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9" i="4" l="1"/>
  <c r="E10"/>
  <c r="E8"/>
  <c r="F9" l="1"/>
  <c r="F8"/>
  <c r="F101" i="7" l="1"/>
  <c r="F100"/>
  <c r="F99"/>
  <c r="F98"/>
  <c r="F97"/>
  <c r="F96"/>
  <c r="G93"/>
  <c r="F93" s="1"/>
  <c r="G92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H69"/>
  <c r="F69" s="1"/>
  <c r="F68"/>
  <c r="G67"/>
  <c r="F67" s="1"/>
  <c r="G66"/>
  <c r="F66" s="1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H9"/>
  <c r="G9"/>
  <c r="H8"/>
  <c r="G8"/>
  <c r="F8" s="1"/>
  <c r="F9" l="1"/>
  <c r="D19" i="6"/>
  <c r="D18"/>
  <c r="D17"/>
  <c r="D16"/>
  <c r="D15"/>
  <c r="E14"/>
  <c r="D14" s="1"/>
  <c r="E13"/>
  <c r="D13"/>
  <c r="D12"/>
  <c r="D11"/>
  <c r="E10"/>
  <c r="D10"/>
  <c r="E9"/>
  <c r="D9"/>
  <c r="D8"/>
  <c r="D226" i="4" l="1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F91"/>
  <c r="D91" s="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F64"/>
  <c r="D64" s="1"/>
  <c r="D63"/>
  <c r="D62"/>
  <c r="F61"/>
  <c r="D61" s="1"/>
  <c r="D60"/>
  <c r="D59"/>
  <c r="D58"/>
  <c r="D57"/>
  <c r="D56"/>
  <c r="F55"/>
  <c r="D55" s="1"/>
  <c r="D54"/>
  <c r="D53"/>
  <c r="D52"/>
  <c r="D51"/>
  <c r="D50"/>
  <c r="D49"/>
  <c r="D48"/>
  <c r="D47"/>
  <c r="D46"/>
  <c r="D45"/>
  <c r="D44"/>
  <c r="F43"/>
  <c r="D43" s="1"/>
  <c r="D42"/>
  <c r="D41"/>
  <c r="F40"/>
  <c r="D40" s="1"/>
  <c r="D39"/>
  <c r="D38"/>
  <c r="F34"/>
  <c r="D34" s="1"/>
  <c r="D33"/>
  <c r="D32"/>
  <c r="F31"/>
  <c r="D31" s="1"/>
  <c r="D30"/>
  <c r="D29"/>
  <c r="F28"/>
  <c r="F10" s="1"/>
  <c r="D10" s="1"/>
  <c r="D27"/>
  <c r="D26"/>
  <c r="D25"/>
  <c r="D24"/>
  <c r="D23"/>
  <c r="D22"/>
  <c r="D21"/>
  <c r="D20"/>
  <c r="D19"/>
  <c r="D18"/>
  <c r="D17"/>
  <c r="D16"/>
  <c r="D15"/>
  <c r="D14"/>
  <c r="D13"/>
  <c r="D12"/>
  <c r="D11"/>
  <c r="D8"/>
  <c r="D122" i="3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F11"/>
  <c r="E11"/>
  <c r="D11"/>
  <c r="F10"/>
  <c r="E10"/>
  <c r="D10" s="1"/>
  <c r="F9"/>
  <c r="D9" s="1"/>
  <c r="E9"/>
  <c r="D28" i="4" l="1"/>
  <c r="D9"/>
  <c r="E152" i="2"/>
  <c r="D152" s="1"/>
  <c r="E151"/>
  <c r="D151" s="1"/>
  <c r="E150"/>
  <c r="D150" s="1"/>
  <c r="E149"/>
  <c r="D149" s="1"/>
  <c r="E148"/>
  <c r="D148" s="1"/>
  <c r="E147"/>
  <c r="D147" s="1"/>
  <c r="E146"/>
  <c r="D146" s="1"/>
  <c r="E145"/>
  <c r="D145" s="1"/>
  <c r="E144"/>
  <c r="D144" s="1"/>
  <c r="E143"/>
  <c r="D143" s="1"/>
  <c r="E142"/>
  <c r="D142" s="1"/>
  <c r="E141"/>
  <c r="D141" s="1"/>
  <c r="E140"/>
  <c r="D140" s="1"/>
  <c r="E139"/>
  <c r="D139" s="1"/>
  <c r="E138"/>
  <c r="D138" s="1"/>
  <c r="E137"/>
  <c r="D137" s="1"/>
  <c r="E136"/>
  <c r="D136" s="1"/>
  <c r="E135"/>
  <c r="D135" s="1"/>
  <c r="E134"/>
  <c r="D134" s="1"/>
  <c r="E133"/>
  <c r="D133" s="1"/>
  <c r="F123"/>
  <c r="D123" s="1"/>
  <c r="F118"/>
  <c r="D118" s="1"/>
  <c r="F116"/>
  <c r="D116" s="1"/>
  <c r="E113"/>
  <c r="D113" s="1"/>
  <c r="E112"/>
  <c r="D112" s="1"/>
  <c r="E107"/>
  <c r="D107" s="1"/>
  <c r="E106"/>
  <c r="D106" s="1"/>
  <c r="F91"/>
  <c r="E91"/>
  <c r="F90"/>
  <c r="E90"/>
  <c r="D90" s="1"/>
  <c r="F89"/>
  <c r="E89"/>
  <c r="D89" s="1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D66"/>
  <c r="F65"/>
  <c r="D65"/>
  <c r="F64"/>
  <c r="D64"/>
  <c r="F63"/>
  <c r="F62"/>
  <c r="D62" s="1"/>
  <c r="F61"/>
  <c r="F60"/>
  <c r="D60" s="1"/>
  <c r="F59"/>
  <c r="F58"/>
  <c r="D58" s="1"/>
  <c r="F57"/>
  <c r="D57" s="1"/>
  <c r="F56"/>
  <c r="D56" s="1"/>
  <c r="F55"/>
  <c r="D55" s="1"/>
  <c r="F54"/>
  <c r="F53"/>
  <c r="F52"/>
  <c r="F51"/>
  <c r="F50"/>
  <c r="F49"/>
  <c r="F48"/>
  <c r="F47"/>
  <c r="F46"/>
  <c r="F45"/>
  <c r="F42"/>
  <c r="D42" s="1"/>
  <c r="F41"/>
  <c r="D41" s="1"/>
  <c r="F38"/>
  <c r="F37"/>
  <c r="F36"/>
  <c r="F35"/>
  <c r="F27"/>
  <c r="D27" s="1"/>
  <c r="F26"/>
  <c r="D26" s="1"/>
  <c r="F25"/>
  <c r="D25" s="1"/>
  <c r="F24"/>
  <c r="D24" s="1"/>
  <c r="F23"/>
  <c r="D23" s="1"/>
  <c r="F22"/>
  <c r="D22" s="1"/>
  <c r="F21"/>
  <c r="D21" s="1"/>
  <c r="F20"/>
  <c r="F19"/>
  <c r="D19" s="1"/>
  <c r="F18"/>
  <c r="F17"/>
  <c r="D17" s="1"/>
  <c r="F16"/>
  <c r="F15"/>
  <c r="F14"/>
  <c r="F13"/>
  <c r="F12"/>
  <c r="F11"/>
  <c r="F10"/>
  <c r="F9"/>
  <c r="E150" i="1"/>
  <c r="E149"/>
  <c r="E148"/>
  <c r="E147"/>
  <c r="E146"/>
  <c r="E145"/>
  <c r="E144"/>
  <c r="E143"/>
  <c r="E136"/>
  <c r="E135"/>
  <c r="D123"/>
  <c r="D122"/>
  <c r="D121"/>
  <c r="D120"/>
  <c r="D119"/>
  <c r="D118"/>
  <c r="D117"/>
  <c r="D116"/>
  <c r="E113"/>
  <c r="D113" s="1"/>
  <c r="E112"/>
  <c r="D112" s="1"/>
  <c r="E111"/>
  <c r="D111" s="1"/>
  <c r="E110"/>
  <c r="D110" s="1"/>
  <c r="E109"/>
  <c r="D109" s="1"/>
  <c r="E108"/>
  <c r="D108" s="1"/>
  <c r="E107"/>
  <c r="D107" s="1"/>
  <c r="E106"/>
  <c r="D106" s="1"/>
  <c r="E105"/>
  <c r="D105" s="1"/>
  <c r="E104"/>
  <c r="D104" s="1"/>
  <c r="E103"/>
  <c r="D103" s="1"/>
  <c r="E102"/>
  <c r="D102" s="1"/>
  <c r="E101"/>
  <c r="D101" s="1"/>
  <c r="E100"/>
  <c r="D100" s="1"/>
  <c r="E99"/>
  <c r="D99" s="1"/>
  <c r="E98"/>
  <c r="D98" s="1"/>
  <c r="F91"/>
  <c r="E91"/>
  <c r="F90"/>
  <c r="E90"/>
  <c r="D90" s="1"/>
  <c r="F89"/>
  <c r="E89"/>
  <c r="D89" s="1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E66"/>
  <c r="D66" s="1"/>
  <c r="F65"/>
  <c r="E65"/>
  <c r="D65" s="1"/>
  <c r="F64"/>
  <c r="E64"/>
  <c r="D64" s="1"/>
  <c r="F63"/>
  <c r="E63"/>
  <c r="D63" s="1"/>
  <c r="F62"/>
  <c r="E62"/>
  <c r="D62" s="1"/>
  <c r="F61"/>
  <c r="E61"/>
  <c r="D61" s="1"/>
  <c r="F60"/>
  <c r="E60"/>
  <c r="D60" s="1"/>
  <c r="F59"/>
  <c r="E59"/>
  <c r="D59" s="1"/>
  <c r="F58"/>
  <c r="E58"/>
  <c r="D58" s="1"/>
  <c r="F57"/>
  <c r="E57"/>
  <c r="D57" s="1"/>
  <c r="F56"/>
  <c r="E56"/>
  <c r="D56" s="1"/>
  <c r="F55"/>
  <c r="E55"/>
  <c r="D55" s="1"/>
  <c r="F54"/>
  <c r="F53"/>
  <c r="F52"/>
  <c r="F51"/>
  <c r="F50"/>
  <c r="F49"/>
  <c r="F48"/>
  <c r="F47"/>
  <c r="F46"/>
  <c r="F45"/>
  <c r="E44"/>
  <c r="E43"/>
  <c r="F42"/>
  <c r="E42"/>
  <c r="D42" s="1"/>
  <c r="F41"/>
  <c r="E41"/>
  <c r="D41" s="1"/>
  <c r="F38"/>
  <c r="F37"/>
  <c r="F36"/>
  <c r="F35"/>
  <c r="E29"/>
  <c r="E28"/>
  <c r="F27"/>
  <c r="E27"/>
  <c r="D27" s="1"/>
  <c r="F26"/>
  <c r="E26"/>
  <c r="F25"/>
  <c r="E25"/>
  <c r="F24"/>
  <c r="E24"/>
  <c r="F23"/>
  <c r="E23"/>
  <c r="F22"/>
  <c r="E22"/>
  <c r="F21"/>
  <c r="E21"/>
  <c r="F20"/>
  <c r="E20"/>
  <c r="D20" s="1"/>
  <c r="F19"/>
  <c r="E19"/>
  <c r="D19" s="1"/>
  <c r="F18"/>
  <c r="E18"/>
  <c r="F17"/>
  <c r="E17"/>
  <c r="D17" s="1"/>
  <c r="F16"/>
  <c r="E16"/>
  <c r="D16" s="1"/>
  <c r="F15"/>
  <c r="F14"/>
  <c r="F13"/>
  <c r="E13"/>
  <c r="D13" s="1"/>
  <c r="F12"/>
  <c r="E12"/>
  <c r="D12" s="1"/>
  <c r="F11"/>
  <c r="F10"/>
  <c r="F9"/>
  <c r="D91" l="1"/>
  <c r="D61" i="2"/>
  <c r="D21" i="1"/>
  <c r="D22"/>
  <c r="D23"/>
  <c r="D24"/>
  <c r="D25"/>
  <c r="D26"/>
  <c r="D12" i="2"/>
  <c r="D13"/>
  <c r="D16"/>
  <c r="D18"/>
  <c r="D18" i="1"/>
  <c r="D20" i="2"/>
  <c r="D59"/>
  <c r="D63"/>
  <c r="D91"/>
  <c r="F92" i="1"/>
  <c r="E71"/>
  <c r="D71" s="1"/>
  <c r="E53"/>
  <c r="D53" s="1"/>
  <c r="F40"/>
  <c r="E40"/>
  <c r="F39"/>
  <c r="F34"/>
  <c r="F33"/>
  <c r="E33"/>
  <c r="F32"/>
  <c r="F29"/>
  <c r="D29" s="1"/>
  <c r="D33" l="1"/>
  <c r="E10"/>
  <c r="D10" s="1"/>
  <c r="E14"/>
  <c r="D14" s="1"/>
  <c r="F28"/>
  <c r="D28" s="1"/>
  <c r="E32"/>
  <c r="D32" s="1"/>
  <c r="E34"/>
  <c r="D34" s="1"/>
  <c r="E35"/>
  <c r="D35" s="1"/>
  <c r="E37"/>
  <c r="D37" s="1"/>
  <c r="E39"/>
  <c r="D39" s="1"/>
  <c r="F44"/>
  <c r="D44" s="1"/>
  <c r="E46"/>
  <c r="D46" s="1"/>
  <c r="E48"/>
  <c r="D48" s="1"/>
  <c r="E50"/>
  <c r="D50" s="1"/>
  <c r="E52"/>
  <c r="D52" s="1"/>
  <c r="E54"/>
  <c r="D54" s="1"/>
  <c r="E83"/>
  <c r="D83" s="1"/>
  <c r="E85"/>
  <c r="D85" s="1"/>
  <c r="E87"/>
  <c r="D87" s="1"/>
  <c r="D9" i="2"/>
  <c r="E9" i="1"/>
  <c r="D9" s="1"/>
  <c r="D11" i="2"/>
  <c r="E11" i="1"/>
  <c r="D11" s="1"/>
  <c r="D15" i="2"/>
  <c r="E15" i="1"/>
  <c r="D15" s="1"/>
  <c r="E36"/>
  <c r="D36" s="1"/>
  <c r="E38"/>
  <c r="D38" s="1"/>
  <c r="D40"/>
  <c r="F43"/>
  <c r="D43" s="1"/>
  <c r="E45"/>
  <c r="D45" s="1"/>
  <c r="E47"/>
  <c r="D47" s="1"/>
  <c r="E49"/>
  <c r="D49" s="1"/>
  <c r="E51"/>
  <c r="D51" s="1"/>
  <c r="E70"/>
  <c r="D70" s="1"/>
  <c r="E84"/>
  <c r="D84" s="1"/>
  <c r="E86"/>
  <c r="D86" s="1"/>
  <c r="E88"/>
  <c r="D88" s="1"/>
  <c r="D14" i="2"/>
  <c r="D10"/>
  <c r="E82" i="1"/>
  <c r="D82" s="1"/>
  <c r="F32" i="2" l="1"/>
  <c r="F33"/>
  <c r="F34"/>
  <c r="F39"/>
  <c r="F40"/>
  <c r="F92"/>
  <c r="D36"/>
  <c r="D35"/>
  <c r="D52" l="1"/>
  <c r="E86"/>
  <c r="D86" s="1"/>
  <c r="D48"/>
  <c r="F28"/>
  <c r="D28" s="1"/>
  <c r="D51"/>
  <c r="D39"/>
  <c r="D32"/>
  <c r="E84"/>
  <c r="D84" s="1"/>
  <c r="D46"/>
  <c r="F44"/>
  <c r="D44" s="1"/>
  <c r="E83"/>
  <c r="D83" s="1"/>
  <c r="D45"/>
  <c r="D33"/>
  <c r="E70"/>
  <c r="D70" s="1"/>
  <c r="D53"/>
  <c r="D34"/>
  <c r="F29"/>
  <c r="D29" s="1"/>
  <c r="D38"/>
  <c r="E85"/>
  <c r="D85" s="1"/>
  <c r="D47"/>
  <c r="E88"/>
  <c r="D88" s="1"/>
  <c r="D50"/>
  <c r="E87"/>
  <c r="D87" s="1"/>
  <c r="D49"/>
  <c r="D37"/>
  <c r="F43"/>
  <c r="D43" s="1"/>
  <c r="E71"/>
  <c r="D71" s="1"/>
  <c r="D54"/>
  <c r="D40"/>
  <c r="E82" l="1"/>
  <c r="D82" s="1"/>
  <c r="E92" i="1" l="1"/>
  <c r="D92" s="1"/>
  <c r="E92" i="2" l="1"/>
  <c r="D92" s="1"/>
  <c r="E31" i="1" l="1"/>
  <c r="E30" l="1"/>
  <c r="E8" l="1"/>
  <c r="E79"/>
  <c r="D79" s="1"/>
  <c r="E78"/>
  <c r="D78" s="1"/>
  <c r="E79" i="2" l="1"/>
  <c r="D79" s="1"/>
  <c r="E78"/>
  <c r="D78" s="1"/>
  <c r="E74" i="1"/>
  <c r="D74" s="1"/>
  <c r="E75" l="1"/>
  <c r="D75" s="1"/>
  <c r="E77"/>
  <c r="D77" s="1"/>
  <c r="E74" i="2"/>
  <c r="D74" s="1"/>
  <c r="E76" i="1"/>
  <c r="D76" s="1"/>
  <c r="E73"/>
  <c r="D73" s="1"/>
  <c r="E72"/>
  <c r="D72" s="1"/>
  <c r="E81"/>
  <c r="D81" s="1"/>
  <c r="E80"/>
  <c r="D80" s="1"/>
  <c r="E68"/>
  <c r="D68" s="1"/>
  <c r="E76" i="2" l="1"/>
  <c r="D76" s="1"/>
  <c r="E77"/>
  <c r="D77" s="1"/>
  <c r="E75"/>
  <c r="D75" s="1"/>
  <c r="E69" i="1"/>
  <c r="D69" s="1"/>
  <c r="E73" i="2"/>
  <c r="D73" s="1"/>
  <c r="E68"/>
  <c r="D68" s="1"/>
  <c r="E72"/>
  <c r="D72" s="1"/>
  <c r="E67" i="1"/>
  <c r="D67" s="1"/>
  <c r="E81" i="2"/>
  <c r="D81" s="1"/>
  <c r="E80"/>
  <c r="D80" s="1"/>
  <c r="E69" l="1"/>
  <c r="D69" s="1"/>
  <c r="E67"/>
  <c r="D67" s="1"/>
  <c r="E93" l="1"/>
  <c r="E93" i="1"/>
  <c r="F31" l="1"/>
  <c r="D31" s="1"/>
  <c r="F30" l="1"/>
  <c r="D30" s="1"/>
  <c r="F8"/>
  <c r="D8" s="1"/>
  <c r="F31" i="2"/>
  <c r="D31" s="1"/>
  <c r="F8" l="1"/>
  <c r="D8" s="1"/>
  <c r="F30"/>
  <c r="D30" s="1"/>
  <c r="F93" l="1"/>
  <c r="D93" s="1"/>
  <c r="F93" i="1"/>
  <c r="D93" s="1"/>
</calcChain>
</file>

<file path=xl/sharedStrings.xml><?xml version="1.0" encoding="utf-8"?>
<sst xmlns="http://schemas.openxmlformats.org/spreadsheetml/2006/main" count="1363" uniqueCount="405">
  <si>
    <t xml:space="preserve">Выполнение плана текущего ремонта  по ООО "ЖКС №1 Василеостровского района"   </t>
  </si>
  <si>
    <t>за II квартал 2016 года</t>
  </si>
  <si>
    <t>Код</t>
  </si>
  <si>
    <t>Наименование работ</t>
  </si>
  <si>
    <t>ед.изм.</t>
  </si>
  <si>
    <t>Платы населения 
(работы, выполняемые 
управляющими компаниями)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</si>
  <si>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</si>
  <si>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</si>
  <si>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</si>
  <si>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</si>
  <si>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</si>
  <si>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</si>
  <si>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</si>
  <si>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</si>
  <si>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</si>
  <si>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</si>
  <si>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</si>
  <si>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</si>
  <si>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</si>
  <si>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</si>
  <si>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</si>
  <si>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</si>
  <si>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</si>
  <si>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</si>
  <si>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</si>
  <si>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</si>
  <si>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</si>
  <si>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</si>
  <si>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</si>
  <si>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</si>
  <si>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</si>
  <si>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</si>
  <si>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</si>
  <si>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</si>
  <si>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</si>
  <si>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</si>
  <si>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</si>
  <si>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</si>
  <si>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Герметизация стыков стеновых панелей</t>
  </si>
  <si>
    <t>т.п.м</t>
  </si>
  <si>
    <t>4</t>
  </si>
  <si>
    <t>Ремонт и окраска фасадов</t>
  </si>
  <si>
    <t>5</t>
  </si>
  <si>
    <t>Косметический ремонт лестничных клеток (А.П.)</t>
  </si>
  <si>
    <t>л/кл</t>
  </si>
  <si>
    <t>6</t>
  </si>
  <si>
    <t>Восстановление отделки стен, потолков технических помещений</t>
  </si>
  <si>
    <t>7</t>
  </si>
  <si>
    <t>Замена, восстановление отдельных учасктов полов, ступеней МОП и технических помещений</t>
  </si>
  <si>
    <t>8</t>
  </si>
  <si>
    <t xml:space="preserve">Замена водосточных труб </t>
  </si>
  <si>
    <t>9</t>
  </si>
  <si>
    <t>Замена водосточных труб на антивандальные</t>
  </si>
  <si>
    <t>10</t>
  </si>
  <si>
    <t xml:space="preserve">Ремонт отмостки </t>
  </si>
  <si>
    <t>11</t>
  </si>
  <si>
    <t xml:space="preserve">Замена и восстановление дверных заплонений  </t>
  </si>
  <si>
    <t>12</t>
  </si>
  <si>
    <t>Установка металлических дверей, решеток</t>
  </si>
  <si>
    <t>13</t>
  </si>
  <si>
    <t>Замена и восстановление оконных заполнений</t>
  </si>
  <si>
    <t>14</t>
  </si>
  <si>
    <t>Ремонт балконов, козырьков в подъезды, подвалы, над балконами верхних этажей</t>
  </si>
  <si>
    <t>15</t>
  </si>
  <si>
    <t>Ремонт мусоропроводов (шиберов, стволов, клапанов), всего</t>
  </si>
  <si>
    <t>16</t>
  </si>
  <si>
    <t>Ремонт печей</t>
  </si>
  <si>
    <t>17</t>
  </si>
  <si>
    <t>Устранение местных деформаций, усиление, восстановление поврежденных участков фундаментов</t>
  </si>
  <si>
    <t>тыс.кв.м</t>
  </si>
  <si>
    <t>18</t>
  </si>
  <si>
    <t>Ремонт приямков, входов в подвалы</t>
  </si>
  <si>
    <t>19</t>
  </si>
  <si>
    <t>Ремонт и замена дефлекторов, оголовков труб</t>
  </si>
  <si>
    <t>20</t>
  </si>
  <si>
    <t>Замена и восстановление работоспособности внутридомовой системы вентиляции</t>
  </si>
  <si>
    <t>тыс.п.м</t>
  </si>
  <si>
    <t>21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</si>
  <si>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</si>
  <si>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</si>
  <si>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</si>
  <si>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</si>
  <si>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</si>
  <si>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</si>
  <si>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</si>
  <si>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</si>
  <si>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</si>
  <si>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</si>
  <si>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</si>
  <si>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</si>
  <si>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</si>
  <si>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</si>
  <si>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</si>
  <si>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</si>
  <si>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</si>
  <si>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</si>
  <si>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</si>
  <si>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</si>
  <si>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</si>
  <si>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</si>
  <si>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</si>
  <si>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</si>
  <si>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</si>
  <si>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</si>
  <si>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</si>
  <si>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Антисептирование деревянной стропильной системы</t>
  </si>
  <si>
    <t>29</t>
  </si>
  <si>
    <t>Антиперирование деревянной стропильной системы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</si>
  <si>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</si>
  <si>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</si>
  <si>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</si>
  <si>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</si>
  <si>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</si>
  <si>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</si>
  <si>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</si>
  <si>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</si>
  <si>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</si>
  <si>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</si>
  <si>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</si>
  <si>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</si>
  <si>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</si>
  <si>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</si>
  <si>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</si>
  <si>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</si>
  <si>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</si>
  <si>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</si>
  <si>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</si>
  <si>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</si>
  <si>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</si>
  <si>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</si>
  <si>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</si>
  <si>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</si>
  <si>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</si>
  <si>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</si>
  <si>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</si>
  <si>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</si>
  <si>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</si>
  <si>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</si>
  <si>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</si>
  <si>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</si>
  <si>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</si>
  <si>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</si>
  <si>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</si>
  <si>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</si>
  <si>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</si>
  <si>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</si>
  <si>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</si>
  <si>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</si>
  <si>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</si>
  <si>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</si>
  <si>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</si>
  <si>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</si>
  <si>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</si>
  <si>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</si>
  <si>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</si>
  <si>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</si>
  <si>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</si>
  <si>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</si>
  <si>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</si>
  <si>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</si>
  <si>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</si>
  <si>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</si>
  <si>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</si>
  <si>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</si>
  <si>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</si>
  <si>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</si>
  <si>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</si>
  <si>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 xml:space="preserve">Выполнение плана текущего ремонта  по ООО "ЖКС №1 Василеостровского района"  </t>
  </si>
  <si>
    <t>за I полугодие  2016 года</t>
  </si>
  <si>
    <t>Всего</t>
  </si>
  <si>
    <t>Платы населения (работы, выполняемые управляющими компаниями)</t>
  </si>
  <si>
    <t>Косметический ремонт (А.П.)</t>
  </si>
  <si>
    <t xml:space="preserve"> лестничных клеток</t>
  </si>
  <si>
    <t>5.1</t>
  </si>
  <si>
    <t>12 линия д.19 №1</t>
  </si>
  <si>
    <t>5.2</t>
  </si>
  <si>
    <t>19 линия д. 6  №2</t>
  </si>
  <si>
    <t>5.3</t>
  </si>
  <si>
    <t>20 линия д. 13  №5</t>
  </si>
  <si>
    <t>5.4</t>
  </si>
  <si>
    <t>ул.Шевченко д. 3   №1</t>
  </si>
  <si>
    <t>5.5</t>
  </si>
  <si>
    <t>Большой пр., д. 101  №3</t>
  </si>
  <si>
    <t>5.6</t>
  </si>
  <si>
    <t>Весельная ул., д. 2/93 А №1</t>
  </si>
  <si>
    <t>5.7</t>
  </si>
  <si>
    <t>Весельная ул., д. 2/93 А №2</t>
  </si>
  <si>
    <t>5.8</t>
  </si>
  <si>
    <t>Гаванская ул., д. 35  №1</t>
  </si>
  <si>
    <t>5.9</t>
  </si>
  <si>
    <t>Гаванская ул., д. 7  №2</t>
  </si>
  <si>
    <t>5.10</t>
  </si>
  <si>
    <t>Гаванская ул., д. 7  №3</t>
  </si>
  <si>
    <t>5.11</t>
  </si>
  <si>
    <t>Гаванская ул., д. 9  №3</t>
  </si>
  <si>
    <t>5.12</t>
  </si>
  <si>
    <t>ул.Шевченко д. 28  №2</t>
  </si>
  <si>
    <t>5.13</t>
  </si>
  <si>
    <t>Большой пр., д. 52/15  №1</t>
  </si>
  <si>
    <t>5.14</t>
  </si>
  <si>
    <t>Гаванская ул., д. 24  №5</t>
  </si>
  <si>
    <t>5.15</t>
  </si>
  <si>
    <t>Гаванская ул., д. 24  №6</t>
  </si>
  <si>
    <t>5.16</t>
  </si>
  <si>
    <t>Наличная ул., д.45  №5</t>
  </si>
  <si>
    <t>5.17</t>
  </si>
  <si>
    <t>Опочинина ул., д. 15/18 №2</t>
  </si>
  <si>
    <t>5.18</t>
  </si>
  <si>
    <t>Весельная ул., д.7/10  №4</t>
  </si>
  <si>
    <t>5.19</t>
  </si>
  <si>
    <t>Весельная ул., д.7/10  №6</t>
  </si>
  <si>
    <t>5.20</t>
  </si>
  <si>
    <t>Гаванская ул., д. 33  №1</t>
  </si>
  <si>
    <t>5.21</t>
  </si>
  <si>
    <t>Гаванская ул., д. 33  №2</t>
  </si>
  <si>
    <t>5.22</t>
  </si>
  <si>
    <t>Гаванская ул., д. 33  №4</t>
  </si>
  <si>
    <t>5.23</t>
  </si>
  <si>
    <t>Весельная ул., д.4 №2</t>
  </si>
  <si>
    <t>5.24</t>
  </si>
  <si>
    <t>Весельная ул., д.4 №3</t>
  </si>
  <si>
    <t>5.25</t>
  </si>
  <si>
    <t>Весельная ул., д.4 №5</t>
  </si>
  <si>
    <t>5.26</t>
  </si>
  <si>
    <t>Детская ул., д.17 №4</t>
  </si>
  <si>
    <t>5.27</t>
  </si>
  <si>
    <t>Большой пр., д.89 №3</t>
  </si>
  <si>
    <t>5.28</t>
  </si>
  <si>
    <t>Гаванская ул., д. 17  №1</t>
  </si>
  <si>
    <t>5.29</t>
  </si>
  <si>
    <t>Гаванская ул., д. 17  №2</t>
  </si>
  <si>
    <t>5.30</t>
  </si>
  <si>
    <t>Гаванская ул., д. 44  №2</t>
  </si>
  <si>
    <t>5.31</t>
  </si>
  <si>
    <t>Карташихина ул.,д. 13  №2</t>
  </si>
  <si>
    <t>5.32</t>
  </si>
  <si>
    <t>Детская л., д.30 №1</t>
  </si>
  <si>
    <t>5.33</t>
  </si>
  <si>
    <t>Карташихина ул., д.10/97 №5</t>
  </si>
  <si>
    <t>5.34</t>
  </si>
  <si>
    <t>Карташихина ул., д.10/97 №4</t>
  </si>
  <si>
    <t>5.35</t>
  </si>
  <si>
    <t>Железноводская ул., д. 26-28 №2</t>
  </si>
  <si>
    <t>5.36</t>
  </si>
  <si>
    <t>Гаванская ул., д. 24  №2</t>
  </si>
  <si>
    <t>5.37</t>
  </si>
  <si>
    <t>Опочинина ул., д.15/18 № 3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</si>
  <si>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</si>
  <si>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</si>
  <si>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</si>
  <si>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</si>
  <si>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</si>
  <si>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</si>
  <si>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</si>
  <si>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</si>
  <si>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</si>
  <si>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</si>
  <si>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</si>
  <si>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</si>
  <si>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</si>
  <si>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</si>
  <si>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</si>
  <si>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</si>
  <si>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</si>
  <si>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</si>
  <si>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</si>
  <si>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</si>
  <si>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</si>
  <si>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</si>
  <si>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</si>
  <si>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</si>
  <si>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</si>
  <si>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</si>
  <si>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</si>
  <si>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</si>
  <si>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</si>
  <si>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</si>
  <si>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</si>
  <si>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</si>
  <si>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</si>
  <si>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</si>
  <si>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</si>
  <si>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Текущий ремонт, выполняемый за счет средств</t>
  </si>
  <si>
    <t>ул. Шевченко д.38</t>
  </si>
  <si>
    <t xml:space="preserve">Выполнение АП  косметического ремонта лестничных клеток  </t>
  </si>
  <si>
    <t xml:space="preserve">  по ООО "ЖКС №1 Василеостровского района"  в  1 полугодии  2016 года</t>
  </si>
  <si>
    <t>Средний пр. д.92, л/кл  №6</t>
  </si>
  <si>
    <t>Средний пр. д.96, л/кл  №2</t>
  </si>
  <si>
    <t>Средний пр. д.96, л/кл  №3</t>
  </si>
  <si>
    <t>ул. Шевченко д.29,  л/кл №1</t>
  </si>
  <si>
    <t>Гаванская ул. д.11, л/кл №5</t>
  </si>
  <si>
    <t>Большой пр. д.96, л/кл  №1</t>
  </si>
  <si>
    <t>Большой пр. д.96, л/кл  №2</t>
  </si>
  <si>
    <t>Большой пр. д.96, л/кл  №3</t>
  </si>
  <si>
    <t>Наличная ул. д.36 к.1, л/кл  №1</t>
  </si>
  <si>
    <t>Наличная ул. д.11, л/к № 1</t>
  </si>
  <si>
    <t>Наличная ул. д.11, л/к № 2</t>
  </si>
  <si>
    <t>Наличная ул. д.19Б, л/к №5</t>
  </si>
  <si>
    <t>Наличная ул. д.23, л/кл №6</t>
  </si>
  <si>
    <t>Наличная ул. д.23, л/кл №5</t>
  </si>
  <si>
    <t>Гаванская ул. д.2, л/кл №1</t>
  </si>
  <si>
    <t>Гаванская ул. д.11, л/кл №4</t>
  </si>
  <si>
    <t>Гаванская ул. д.27, л/кл №1</t>
  </si>
  <si>
    <t>Гаванская ул. д.38, л/кл №2</t>
  </si>
  <si>
    <t>пр. КИМа д.11, л/кл №3</t>
  </si>
  <si>
    <t>пр. КИМа д.11, л/кл №4</t>
  </si>
  <si>
    <t>ул. Беринга д.24 к.1, л/кл №5</t>
  </si>
  <si>
    <t>ул. Беринга д.26 к.1, л/кл №1</t>
  </si>
  <si>
    <t>Большой пр. д.94, л/кл №1</t>
  </si>
  <si>
    <t>23-я линия д.28, л/кл №1</t>
  </si>
  <si>
    <t>ул. Беринга д.20, л/кл №3</t>
  </si>
  <si>
    <t>Большой пр. д.52/15, л/кл №2</t>
  </si>
  <si>
    <t>Гаванская ул. д.12, л/кл №1</t>
  </si>
  <si>
    <t>ул. Шевченко д.11, л/кл №4</t>
  </si>
  <si>
    <t>ул. Шевченко д.11, л/кл №5</t>
  </si>
  <si>
    <t>Наличная ул. д.19Б, л/кл №4</t>
  </si>
  <si>
    <t>Шкиперский прот. д.2, л/кл №1</t>
  </si>
  <si>
    <t>Шкиперский прот. д.2, л/кл №2</t>
  </si>
  <si>
    <t>Шкиперский прот. д.2, л/кл №4</t>
  </si>
  <si>
    <t>Среднегаванский пр. д.12, л/кл №2</t>
  </si>
  <si>
    <t>Наличная ул. д.19Б, л/к №8</t>
  </si>
  <si>
    <t>12-я линия д.19, л/кл №1</t>
  </si>
  <si>
    <t>19-я линия д.6, л/кл  №2</t>
  </si>
  <si>
    <t>20-я линия д.13, л/кл №5</t>
  </si>
  <si>
    <t>ул. Шевченко д.3, л/кл  №1</t>
  </si>
  <si>
    <t>Большой пр. д.101, л/кл №3</t>
  </si>
  <si>
    <t>Весельная ул. д.2/93А, л/кл №1</t>
  </si>
  <si>
    <t>Весельная ул. д.2/93А, л/кл №2</t>
  </si>
  <si>
    <t>Гаванская ул. д.35, л/кл №1</t>
  </si>
  <si>
    <t>Гаванская ул. д.7, л/кл №2</t>
  </si>
  <si>
    <t>Гаванская ул. д.7, л/кл №3</t>
  </si>
  <si>
    <t>Гаванская ул. д.9, л/кл №3</t>
  </si>
  <si>
    <t>ул. Шевченко д.28, л/кл №2</t>
  </si>
  <si>
    <t>Большой пр. д.52/15, л/кл №1</t>
  </si>
  <si>
    <t>Гаванская ул. д.24, л/кл №5</t>
  </si>
  <si>
    <t>Гаванская ул. д.24, л/кл №6</t>
  </si>
  <si>
    <t>Наличная ул. д.45, л/кл №5</t>
  </si>
  <si>
    <t>Опочинина ул. д.15/18, л/кл №2</t>
  </si>
  <si>
    <t>Весельная ул. д.7/10, л/кл №4</t>
  </si>
  <si>
    <t>Весельная ул. д.7/10, л/кл №6</t>
  </si>
  <si>
    <t>Гаванская ул. д.33, л/кл №1</t>
  </si>
  <si>
    <t>Гаванская ул. д.33, л/кл №2</t>
  </si>
  <si>
    <t>Гаванская ул. д.33, л/кл №4</t>
  </si>
  <si>
    <t>Весельная ул. д.4, л/кл №2</t>
  </si>
  <si>
    <t>Весельная ул. д.4, л/кл №3</t>
  </si>
  <si>
    <t>Весельная ул. д.4, л/кл №5</t>
  </si>
  <si>
    <t>Детская ул. д.17, л/кл №4</t>
  </si>
  <si>
    <t>Большой пр. д.89, л/кл №3</t>
  </si>
  <si>
    <t>Гаванская ул. д.17, л/кл №1</t>
  </si>
  <si>
    <t>Гаванская ул. д.17, л/кл №2</t>
  </si>
  <si>
    <t>Гаванская ул. д.44, л/кл №2</t>
  </si>
  <si>
    <t>Карташихина ул. д.13, л/кл №2</t>
  </si>
  <si>
    <t>Детская ул. д.30, л/кл №1</t>
  </si>
  <si>
    <t>Карташихина ул. д.10/97, л/кл №5</t>
  </si>
  <si>
    <t>Карташихина ул. д.10/97, л/кл №4</t>
  </si>
  <si>
    <t>Железноводская ул. д.26-28, л/кл №2</t>
  </si>
  <si>
    <t>Гаванская ул. д.24, л/кл №2</t>
  </si>
  <si>
    <t>Опочинина ул. д.15/18, л/кл №3</t>
  </si>
  <si>
    <t xml:space="preserve"> Выполнение АП текущего ремонта фасадов </t>
  </si>
  <si>
    <t xml:space="preserve"> Выполнение АП текущего ремонта кровли</t>
  </si>
  <si>
    <t>Большой пр. д.91</t>
  </si>
  <si>
    <t>Большой пр. д.101</t>
  </si>
  <si>
    <t>Весельная ул. д.9</t>
  </si>
  <si>
    <t>Гаванская ул. д.42</t>
  </si>
  <si>
    <t>Наличная ул. д.5</t>
  </si>
  <si>
    <t>Наличная ул. д.7</t>
  </si>
  <si>
    <t>Опочинина ул. д.3</t>
  </si>
  <si>
    <t>Опочинина ул. д.9</t>
  </si>
  <si>
    <t>Опочинина ул. д.33</t>
  </si>
  <si>
    <t>ул. Шевченко д.2</t>
  </si>
  <si>
    <t>ул. Шевченко д.37</t>
  </si>
  <si>
    <t>Шкиперский проток  д.2</t>
  </si>
  <si>
    <t>Большой пр. д.52/15 в зоне кв.10,11,24</t>
  </si>
  <si>
    <t>Мичманская ул. д.4</t>
  </si>
  <si>
    <t>Морская наб. д.15Г</t>
  </si>
  <si>
    <t>Морская наб. д.17Б</t>
  </si>
  <si>
    <t>ул. Нахимова д.1</t>
  </si>
  <si>
    <t>ул. Нахимова д.1 (колонны в арке)</t>
  </si>
  <si>
    <t>Карташихина ул. д.10/97</t>
  </si>
  <si>
    <t>ул. Нахимова ул. д.14/41А</t>
  </si>
  <si>
    <t>Средний пр. д.99/18А</t>
  </si>
  <si>
    <t>Большой пр. д.90 л/кл №2,3</t>
  </si>
  <si>
    <t>Весельная ул. д.2/93А л/кл №2,3</t>
  </si>
  <si>
    <t>Весельная ул. д.10</t>
  </si>
  <si>
    <t>Мичманская ул. д.4 арка</t>
  </si>
  <si>
    <t>Морская наб. д.15</t>
  </si>
  <si>
    <t>Наличная ул. д.14 л/кл №3</t>
  </si>
  <si>
    <t>ул. Нахимова д.1, л/кл №2,3 колонны</t>
  </si>
  <si>
    <t>ул. Беринга д.32 к.1</t>
  </si>
  <si>
    <t>ул. Нахимова д.1 л/кл №2,3</t>
  </si>
  <si>
    <t>Опочинина ул. д.15/18</t>
  </si>
  <si>
    <t>Опочинина ул. д.17</t>
  </si>
  <si>
    <t>ул. Шевченко д.18</t>
  </si>
  <si>
    <t>Весельная ул. д.5</t>
  </si>
  <si>
    <t>Гаванская ул. д.12</t>
  </si>
  <si>
    <t>Гаванская ул. д.34</t>
  </si>
  <si>
    <t>Детская ул. д.30</t>
  </si>
  <si>
    <t>Карташихина ул. д.12</t>
  </si>
  <si>
    <t>Карташихина ул. д.17</t>
  </si>
  <si>
    <t xml:space="preserve">Морская наб. д.15 </t>
  </si>
  <si>
    <t xml:space="preserve">ул. Нахимова д.1 </t>
  </si>
  <si>
    <t>Опочинина ул. д.6</t>
  </si>
  <si>
    <t>Опочинина ул. д.29</t>
  </si>
  <si>
    <t>Среднегаванский пр. д.7/8</t>
  </si>
  <si>
    <t>Средний пр. д.79 к.1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</si>
</sst>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_р_."/>
    <numFmt numFmtId="166" formatCode="_(&quot;$&quot;* #,##0.00_);_(&quot;$&quot;* \(#,##0.00\);_(&quot;$&quot;* &quot;-&quot;??_);_(@_)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 Cyr"/>
      <family val="1"/>
      <charset val="204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8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166" fontId="19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1" applyFont="1" applyFill="1"/>
    <xf numFmtId="0" fontId="4" fillId="0" borderId="0" xfId="1" applyFont="1" applyFill="1"/>
    <xf numFmtId="49" fontId="4" fillId="0" borderId="0" xfId="1" applyNumberFormat="1" applyFont="1" applyFill="1"/>
    <xf numFmtId="0" fontId="5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4" fillId="0" borderId="1" xfId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Fill="1"/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49" fontId="4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2" fontId="5" fillId="0" borderId="0" xfId="1" applyNumberFormat="1" applyFont="1" applyFill="1" applyBorder="1"/>
    <xf numFmtId="0" fontId="4" fillId="0" borderId="0" xfId="1" applyFont="1" applyFill="1" applyBorder="1"/>
    <xf numFmtId="2" fontId="4" fillId="0" borderId="0" xfId="1" applyNumberFormat="1" applyFont="1" applyFill="1" applyBorder="1"/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/>
    <xf numFmtId="2" fontId="7" fillId="0" borderId="0" xfId="1" applyNumberFormat="1" applyFont="1" applyFill="1" applyBorder="1"/>
    <xf numFmtId="2" fontId="4" fillId="0" borderId="0" xfId="1" applyNumberFormat="1" applyFont="1" applyFill="1"/>
    <xf numFmtId="0" fontId="5" fillId="0" borderId="0" xfId="1" applyFont="1" applyFill="1"/>
    <xf numFmtId="1" fontId="4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8" xfId="1" applyFont="1" applyFill="1" applyBorder="1"/>
    <xf numFmtId="0" fontId="8" fillId="0" borderId="0" xfId="1" applyFont="1" applyFill="1"/>
    <xf numFmtId="0" fontId="10" fillId="0" borderId="0" xfId="2" applyFont="1" applyAlignment="1">
      <alignment horizontal="left"/>
    </xf>
    <xf numFmtId="0" fontId="9" fillId="0" borderId="0" xfId="2" applyBorder="1"/>
    <xf numFmtId="49" fontId="11" fillId="0" borderId="0" xfId="2" applyNumberFormat="1" applyFont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0" fillId="0" borderId="0" xfId="2" applyFont="1"/>
    <xf numFmtId="0" fontId="12" fillId="0" borderId="0" xfId="2" applyFont="1" applyFill="1" applyBorder="1"/>
    <xf numFmtId="0" fontId="12" fillId="0" borderId="0" xfId="2" applyFont="1" applyBorder="1"/>
    <xf numFmtId="0" fontId="12" fillId="0" borderId="0" xfId="2" applyFont="1" applyFill="1" applyBorder="1" applyAlignment="1"/>
    <xf numFmtId="2" fontId="12" fillId="2" borderId="0" xfId="2" applyNumberFormat="1" applyFont="1" applyFill="1" applyBorder="1" applyAlignment="1"/>
    <xf numFmtId="0" fontId="16" fillId="3" borderId="0" xfId="2" applyFont="1" applyFill="1" applyBorder="1" applyAlignment="1"/>
    <xf numFmtId="0" fontId="8" fillId="0" borderId="0" xfId="2" applyFont="1" applyBorder="1" applyAlignment="1"/>
    <xf numFmtId="0" fontId="8" fillId="2" borderId="0" xfId="2" applyFont="1" applyFill="1" applyBorder="1" applyAlignment="1"/>
    <xf numFmtId="2" fontId="8" fillId="2" borderId="0" xfId="2" applyNumberFormat="1" applyFont="1" applyFill="1" applyBorder="1" applyAlignment="1"/>
    <xf numFmtId="2" fontId="8" fillId="0" borderId="0" xfId="2" applyNumberFormat="1" applyFont="1" applyBorder="1" applyAlignment="1"/>
    <xf numFmtId="0" fontId="8" fillId="3" borderId="0" xfId="2" applyFont="1" applyFill="1" applyBorder="1" applyAlignment="1"/>
    <xf numFmtId="2" fontId="16" fillId="3" borderId="0" xfId="2" applyNumberFormat="1" applyFont="1" applyFill="1" applyBorder="1" applyAlignment="1"/>
    <xf numFmtId="0" fontId="16" fillId="2" borderId="0" xfId="2" applyFont="1" applyFill="1" applyBorder="1" applyAlignment="1"/>
    <xf numFmtId="2" fontId="9" fillId="2" borderId="0" xfId="2" applyNumberFormat="1" applyFill="1" applyBorder="1"/>
    <xf numFmtId="0" fontId="9" fillId="2" borderId="0" xfId="2" applyFill="1" applyBorder="1"/>
    <xf numFmtId="2" fontId="9" fillId="0" borderId="0" xfId="2" applyNumberFormat="1" applyBorder="1"/>
    <xf numFmtId="0" fontId="13" fillId="0" borderId="0" xfId="2" applyFont="1"/>
    <xf numFmtId="0" fontId="9" fillId="0" borderId="0" xfId="2" applyFont="1"/>
    <xf numFmtId="2" fontId="8" fillId="2" borderId="0" xfId="2" applyNumberFormat="1" applyFont="1" applyFill="1" applyBorder="1" applyAlignment="1">
      <alignment horizontal="center"/>
    </xf>
    <xf numFmtId="0" fontId="9" fillId="0" borderId="0" xfId="2"/>
    <xf numFmtId="0" fontId="3" fillId="0" borderId="0" xfId="2" applyFont="1"/>
    <xf numFmtId="49" fontId="11" fillId="0" borderId="0" xfId="2" applyNumberFormat="1" applyFont="1"/>
    <xf numFmtId="2" fontId="11" fillId="0" borderId="1" xfId="2" applyNumberFormat="1" applyFont="1" applyFill="1" applyBorder="1"/>
    <xf numFmtId="2" fontId="10" fillId="0" borderId="1" xfId="2" applyNumberFormat="1" applyFont="1" applyFill="1" applyBorder="1" applyAlignment="1">
      <alignment horizontal="center" vertical="center" wrapText="1"/>
    </xf>
    <xf numFmtId="2" fontId="10" fillId="2" borderId="1" xfId="2" applyNumberFormat="1" applyFont="1" applyFill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/>
    </xf>
    <xf numFmtId="2" fontId="9" fillId="0" borderId="0" xfId="2" applyNumberFormat="1"/>
    <xf numFmtId="0" fontId="4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14" fillId="0" borderId="1" xfId="2" applyFont="1" applyFill="1" applyBorder="1" applyAlignment="1"/>
    <xf numFmtId="0" fontId="23" fillId="0" borderId="0" xfId="2" applyFont="1" applyFill="1" applyBorder="1" applyAlignment="1"/>
    <xf numFmtId="2" fontId="23" fillId="0" borderId="0" xfId="2" applyNumberFormat="1" applyFont="1" applyFill="1" applyBorder="1" applyAlignment="1"/>
    <xf numFmtId="0" fontId="23" fillId="2" borderId="0" xfId="2" applyFont="1" applyFill="1" applyBorder="1" applyAlignment="1"/>
    <xf numFmtId="0" fontId="3" fillId="3" borderId="1" xfId="2" applyFont="1" applyFill="1" applyBorder="1"/>
    <xf numFmtId="0" fontId="13" fillId="3" borderId="1" xfId="2" applyFont="1" applyFill="1" applyBorder="1" applyAlignment="1"/>
    <xf numFmtId="0" fontId="11" fillId="3" borderId="1" xfId="2" applyFont="1" applyFill="1" applyBorder="1" applyAlignment="1"/>
    <xf numFmtId="0" fontId="3" fillId="3" borderId="1" xfId="2" applyFont="1" applyFill="1" applyBorder="1" applyAlignment="1"/>
    <xf numFmtId="0" fontId="3" fillId="3" borderId="11" xfId="2" applyFont="1" applyFill="1" applyBorder="1" applyAlignment="1"/>
    <xf numFmtId="49" fontId="3" fillId="3" borderId="1" xfId="2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/>
    </xf>
    <xf numFmtId="2" fontId="17" fillId="2" borderId="1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3" fillId="2" borderId="1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/>
    </xf>
    <xf numFmtId="2" fontId="17" fillId="0" borderId="1" xfId="2" applyNumberFormat="1" applyFont="1" applyFill="1" applyBorder="1" applyAlignment="1">
      <alignment horizontal="center" vertical="center"/>
    </xf>
    <xf numFmtId="2" fontId="13" fillId="2" borderId="1" xfId="2" applyNumberFormat="1" applyFont="1" applyFill="1" applyBorder="1" applyAlignment="1">
      <alignment horizontal="center" vertical="center"/>
    </xf>
    <xf numFmtId="2" fontId="14" fillId="2" borderId="1" xfId="2" applyNumberFormat="1" applyFont="1" applyFill="1" applyBorder="1" applyAlignment="1">
      <alignment horizontal="center" vertical="center"/>
    </xf>
    <xf numFmtId="0" fontId="24" fillId="0" borderId="0" xfId="2" applyFont="1"/>
    <xf numFmtId="2" fontId="10" fillId="0" borderId="1" xfId="2" applyNumberFormat="1" applyFont="1" applyFill="1" applyBorder="1" applyAlignment="1">
      <alignment horizontal="center" vertical="center"/>
    </xf>
    <xf numFmtId="2" fontId="14" fillId="0" borderId="0" xfId="2" applyNumberFormat="1" applyFont="1" applyFill="1" applyBorder="1" applyAlignment="1">
      <alignment horizontal="center"/>
    </xf>
    <xf numFmtId="1" fontId="13" fillId="2" borderId="1" xfId="2" applyNumberFormat="1" applyFont="1" applyFill="1" applyBorder="1"/>
    <xf numFmtId="2" fontId="13" fillId="2" borderId="1" xfId="2" applyNumberFormat="1" applyFont="1" applyFill="1" applyBorder="1"/>
    <xf numFmtId="0" fontId="18" fillId="0" borderId="1" xfId="2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165" fontId="25" fillId="0" borderId="1" xfId="2" applyNumberFormat="1" applyFont="1" applyBorder="1" applyAlignment="1">
      <alignment horizontal="center" vertical="center"/>
    </xf>
    <xf numFmtId="2" fontId="25" fillId="0" borderId="1" xfId="2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left" vertical="center" wrapText="1"/>
    </xf>
    <xf numFmtId="0" fontId="25" fillId="0" borderId="2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6" xfId="2" applyFont="1" applyBorder="1" applyAlignment="1">
      <alignment horizontal="center" vertical="center" wrapText="1"/>
    </xf>
    <xf numFmtId="0" fontId="25" fillId="0" borderId="7" xfId="2" applyFont="1" applyBorder="1" applyAlignment="1">
      <alignment horizontal="center" vertical="center" wrapText="1"/>
    </xf>
    <xf numFmtId="49" fontId="14" fillId="0" borderId="1" xfId="2" applyNumberFormat="1" applyFont="1" applyFill="1" applyBorder="1" applyAlignment="1">
      <alignment horizontal="center" vertical="center"/>
    </xf>
    <xf numFmtId="49" fontId="25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center" vertic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0" xfId="2" applyNumberFormat="1" applyFont="1" applyFill="1" applyBorder="1" applyAlignment="1">
      <alignment horizontal="center"/>
    </xf>
    <xf numFmtId="2" fontId="10" fillId="0" borderId="11" xfId="2" applyNumberFormat="1" applyFont="1" applyFill="1" applyBorder="1" applyAlignment="1">
      <alignment horizontal="center" vertical="center"/>
    </xf>
    <xf numFmtId="2" fontId="10" fillId="0" borderId="10" xfId="2" applyNumberFormat="1" applyFont="1" applyFill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/>
    </xf>
    <xf numFmtId="2" fontId="13" fillId="0" borderId="1" xfId="2" applyNumberFormat="1" applyFont="1" applyBorder="1" applyAlignment="1">
      <alignment horizontal="center" vertical="center"/>
    </xf>
    <xf numFmtId="0" fontId="23" fillId="0" borderId="1" xfId="2" applyFont="1" applyFill="1" applyBorder="1" applyAlignment="1"/>
    <xf numFmtId="0" fontId="8" fillId="3" borderId="1" xfId="2" applyFont="1" applyFill="1" applyBorder="1" applyAlignment="1"/>
    <xf numFmtId="49" fontId="11" fillId="0" borderId="0" xfId="2" applyNumberFormat="1" applyFont="1" applyAlignment="1">
      <alignment horizontal="center" vertical="center"/>
    </xf>
    <xf numFmtId="0" fontId="20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</cellXfs>
  <cellStyles count="4">
    <cellStyle name="Денежный 2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8;&#1063;&#1045;&#1058;%20&#1058;&#1056;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6"/>
      <sheetName val="февраль 2016"/>
      <sheetName val="март 2016"/>
      <sheetName val="1 кв."/>
      <sheetName val="апрель 2016"/>
      <sheetName val="май 2016"/>
      <sheetName val="июнь 2016"/>
      <sheetName val="2 кв."/>
      <sheetName val="1 полугодие"/>
    </sheetNames>
    <sheetDataSet>
      <sheetData sheetId="0"/>
      <sheetData sheetId="1"/>
      <sheetData sheetId="2"/>
      <sheetData sheetId="3">
        <row r="14">
          <cell r="E14">
            <v>1688.4889999999998</v>
          </cell>
          <cell r="F14">
            <v>5338.9789999999994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0</v>
          </cell>
          <cell r="F30">
            <v>0</v>
          </cell>
        </row>
        <row r="31">
          <cell r="E31">
            <v>0</v>
          </cell>
          <cell r="F31">
            <v>0</v>
          </cell>
        </row>
        <row r="32">
          <cell r="E32">
            <v>0</v>
          </cell>
          <cell r="F32">
            <v>0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2.2589999999999995</v>
          </cell>
        </row>
        <row r="35">
          <cell r="E35">
            <v>0</v>
          </cell>
          <cell r="F35">
            <v>1021.384</v>
          </cell>
        </row>
        <row r="36">
          <cell r="E36">
            <v>1.2400000000000001E-2</v>
          </cell>
          <cell r="F36">
            <v>0</v>
          </cell>
        </row>
        <row r="37">
          <cell r="E37">
            <v>7.7830000000000021</v>
          </cell>
          <cell r="F37">
            <v>0</v>
          </cell>
        </row>
        <row r="38">
          <cell r="E38">
            <v>3.8409999999999997</v>
          </cell>
          <cell r="F38">
            <v>12.992000000000001</v>
          </cell>
        </row>
        <row r="39">
          <cell r="E39">
            <v>10</v>
          </cell>
          <cell r="F39">
            <v>25</v>
          </cell>
        </row>
        <row r="40">
          <cell r="E40">
            <v>1004.2669999999999</v>
          </cell>
          <cell r="F40">
            <v>4317.5949999999993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0.20000000000000004</v>
          </cell>
          <cell r="F43">
            <v>0</v>
          </cell>
        </row>
        <row r="44">
          <cell r="E44">
            <v>163.63799999999998</v>
          </cell>
          <cell r="F44">
            <v>0</v>
          </cell>
        </row>
        <row r="45">
          <cell r="E45">
            <v>227</v>
          </cell>
          <cell r="F45">
            <v>0</v>
          </cell>
        </row>
        <row r="46">
          <cell r="E46">
            <v>110.25700000000002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159</v>
          </cell>
          <cell r="F51">
            <v>0</v>
          </cell>
        </row>
        <row r="52">
          <cell r="E52">
            <v>86.35199999999999</v>
          </cell>
          <cell r="F52">
            <v>0</v>
          </cell>
        </row>
        <row r="53">
          <cell r="E53">
            <v>2</v>
          </cell>
          <cell r="F53">
            <v>0</v>
          </cell>
        </row>
        <row r="54">
          <cell r="E54">
            <v>32.206000000000003</v>
          </cell>
          <cell r="F54">
            <v>0</v>
          </cell>
        </row>
        <row r="55">
          <cell r="E55">
            <v>186</v>
          </cell>
          <cell r="F55">
            <v>0</v>
          </cell>
        </row>
        <row r="56">
          <cell r="E56">
            <v>91.942999999999998</v>
          </cell>
          <cell r="F56">
            <v>0</v>
          </cell>
        </row>
        <row r="57">
          <cell r="E57">
            <v>1.3000000000000001E-2</v>
          </cell>
          <cell r="F57">
            <v>0</v>
          </cell>
        </row>
        <row r="58">
          <cell r="E58">
            <v>68.944999999999993</v>
          </cell>
          <cell r="F58">
            <v>0</v>
          </cell>
        </row>
        <row r="59">
          <cell r="E59">
            <v>17</v>
          </cell>
          <cell r="F59">
            <v>0</v>
          </cell>
        </row>
        <row r="60">
          <cell r="E60">
            <v>123.098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0</v>
          </cell>
          <cell r="F67">
            <v>0</v>
          </cell>
        </row>
        <row r="68">
          <cell r="E68">
            <v>0</v>
          </cell>
          <cell r="F68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0</v>
          </cell>
          <cell r="F71">
            <v>0</v>
          </cell>
        </row>
        <row r="72">
          <cell r="E72">
            <v>0</v>
          </cell>
          <cell r="F72">
            <v>0</v>
          </cell>
        </row>
        <row r="73">
          <cell r="E73">
            <v>1441.1210000000001</v>
          </cell>
          <cell r="F73">
            <v>0</v>
          </cell>
        </row>
        <row r="74">
          <cell r="E74">
            <v>1.0610000000000004</v>
          </cell>
          <cell r="F74">
            <v>0</v>
          </cell>
        </row>
        <row r="75">
          <cell r="E75">
            <v>1268.49</v>
          </cell>
          <cell r="F75">
            <v>0</v>
          </cell>
        </row>
        <row r="76">
          <cell r="E76">
            <v>8.3999999999999991E-2</v>
          </cell>
          <cell r="F76">
            <v>0</v>
          </cell>
        </row>
        <row r="77">
          <cell r="E77">
            <v>69.745000000000005</v>
          </cell>
          <cell r="F77">
            <v>0</v>
          </cell>
        </row>
        <row r="78">
          <cell r="E78">
            <v>0.5960000000000002</v>
          </cell>
          <cell r="F78">
            <v>0</v>
          </cell>
        </row>
        <row r="79">
          <cell r="E79">
            <v>787.68399999999997</v>
          </cell>
          <cell r="F79">
            <v>0</v>
          </cell>
        </row>
        <row r="80">
          <cell r="E80">
            <v>0.24000000000000005</v>
          </cell>
          <cell r="F80">
            <v>0</v>
          </cell>
        </row>
        <row r="81">
          <cell r="E81">
            <v>199.32499999999993</v>
          </cell>
          <cell r="F81">
            <v>0</v>
          </cell>
        </row>
        <row r="82">
          <cell r="E82">
            <v>0.14100000000000001</v>
          </cell>
          <cell r="F82">
            <v>0</v>
          </cell>
        </row>
        <row r="83">
          <cell r="E83">
            <v>211.73599999999999</v>
          </cell>
          <cell r="F83">
            <v>0</v>
          </cell>
        </row>
        <row r="84">
          <cell r="E84">
            <v>11</v>
          </cell>
          <cell r="F84">
            <v>0</v>
          </cell>
        </row>
        <row r="85">
          <cell r="E85">
            <v>15.516</v>
          </cell>
          <cell r="F85">
            <v>0</v>
          </cell>
        </row>
        <row r="86">
          <cell r="E86">
            <v>273</v>
          </cell>
          <cell r="F86">
            <v>0</v>
          </cell>
        </row>
        <row r="87">
          <cell r="E87">
            <v>157.11500000000001</v>
          </cell>
          <cell r="F87">
            <v>0</v>
          </cell>
        </row>
        <row r="88">
          <cell r="E88">
            <v>1552.2530000000002</v>
          </cell>
          <cell r="F88">
            <v>0</v>
          </cell>
        </row>
        <row r="89">
          <cell r="E89">
            <v>0.32300000000000001</v>
          </cell>
          <cell r="F89">
            <v>0</v>
          </cell>
        </row>
        <row r="90">
          <cell r="E90">
            <v>43.281999999999996</v>
          </cell>
          <cell r="F90">
            <v>0</v>
          </cell>
        </row>
        <row r="91">
          <cell r="E91">
            <v>2757</v>
          </cell>
          <cell r="F91">
            <v>0</v>
          </cell>
        </row>
        <row r="92">
          <cell r="E92">
            <v>1468.4900000000002</v>
          </cell>
          <cell r="F92">
            <v>0</v>
          </cell>
        </row>
        <row r="93">
          <cell r="E93">
            <v>14</v>
          </cell>
          <cell r="F93">
            <v>0</v>
          </cell>
        </row>
        <row r="94">
          <cell r="E94">
            <v>40.481000000000002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0</v>
          </cell>
          <cell r="F97">
            <v>0</v>
          </cell>
        </row>
        <row r="98">
          <cell r="E98">
            <v>419.03199999999993</v>
          </cell>
          <cell r="F98">
            <v>157.05199999999999</v>
          </cell>
        </row>
        <row r="99">
          <cell r="E99">
            <v>5100.8949999999995</v>
          </cell>
          <cell r="F99">
            <v>5496.0309999999999</v>
          </cell>
        </row>
        <row r="122">
          <cell r="F122">
            <v>98.582999999999998</v>
          </cell>
        </row>
        <row r="124">
          <cell r="F124">
            <v>22.225000000000001</v>
          </cell>
        </row>
        <row r="129">
          <cell r="F129">
            <v>3055.873</v>
          </cell>
        </row>
        <row r="139">
          <cell r="E139">
            <v>87.123999999999995</v>
          </cell>
        </row>
        <row r="140">
          <cell r="E140">
            <v>87.123999999999995</v>
          </cell>
        </row>
        <row r="141">
          <cell r="E141">
            <v>359</v>
          </cell>
        </row>
        <row r="142">
          <cell r="E142">
            <v>16.514000000000003</v>
          </cell>
        </row>
        <row r="149">
          <cell r="E149">
            <v>80</v>
          </cell>
        </row>
        <row r="150">
          <cell r="E150">
            <v>3.68</v>
          </cell>
        </row>
        <row r="151">
          <cell r="E151">
            <v>181</v>
          </cell>
        </row>
        <row r="152">
          <cell r="E152">
            <v>8.3260000000000005</v>
          </cell>
        </row>
        <row r="153">
          <cell r="E153">
            <v>50</v>
          </cell>
        </row>
        <row r="154">
          <cell r="E154">
            <v>2.2999999999999998</v>
          </cell>
        </row>
        <row r="155">
          <cell r="E155">
            <v>48</v>
          </cell>
        </row>
        <row r="156">
          <cell r="E156">
            <v>2.2079999999999997</v>
          </cell>
        </row>
      </sheetData>
      <sheetData sheetId="4">
        <row r="7">
          <cell r="E7">
            <v>1842.1730000000002</v>
          </cell>
          <cell r="F7">
            <v>2810.7159999999999</v>
          </cell>
        </row>
        <row r="27">
          <cell r="F27">
            <v>0.65</v>
          </cell>
        </row>
        <row r="28">
          <cell r="F28">
            <v>196.60300000000001</v>
          </cell>
        </row>
        <row r="29">
          <cell r="E29">
            <v>0.219</v>
          </cell>
          <cell r="F29">
            <v>0.04</v>
          </cell>
        </row>
        <row r="30">
          <cell r="E30">
            <v>226.441</v>
          </cell>
          <cell r="F30">
            <v>71.751999999999995</v>
          </cell>
        </row>
        <row r="31">
          <cell r="E31">
            <v>2.02</v>
          </cell>
          <cell r="F31">
            <v>4.9459999999999997</v>
          </cell>
        </row>
        <row r="32">
          <cell r="E32">
            <v>5</v>
          </cell>
          <cell r="F32">
            <v>8</v>
          </cell>
        </row>
        <row r="33">
          <cell r="E33">
            <v>803.54500000000007</v>
          </cell>
          <cell r="F33">
            <v>2542.3609999999999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5.8000000000000003E-2</v>
          </cell>
        </row>
        <row r="37">
          <cell r="E37">
            <v>29.843000000000004</v>
          </cell>
        </row>
        <row r="38">
          <cell r="E38">
            <v>50</v>
          </cell>
          <cell r="F38">
            <v>0</v>
          </cell>
        </row>
        <row r="39">
          <cell r="E39">
            <v>38.189</v>
          </cell>
          <cell r="F39">
            <v>0</v>
          </cell>
        </row>
        <row r="44">
          <cell r="E44">
            <v>427</v>
          </cell>
        </row>
        <row r="45">
          <cell r="E45">
            <v>257.71200000000005</v>
          </cell>
        </row>
        <row r="46">
          <cell r="E46">
            <v>1</v>
          </cell>
        </row>
        <row r="47">
          <cell r="E47">
            <v>35.951999999999998</v>
          </cell>
        </row>
        <row r="48">
          <cell r="E48">
            <v>185</v>
          </cell>
        </row>
        <row r="49">
          <cell r="E49">
            <v>95.367999999999995</v>
          </cell>
        </row>
        <row r="50">
          <cell r="E50">
            <v>0.32400000000000007</v>
          </cell>
        </row>
        <row r="51">
          <cell r="E51">
            <v>348.38400000000001</v>
          </cell>
        </row>
        <row r="52">
          <cell r="E52">
            <v>1</v>
          </cell>
        </row>
        <row r="53">
          <cell r="E53">
            <v>6.7389999999999999</v>
          </cell>
        </row>
        <row r="66">
          <cell r="E66">
            <v>609.22700000000009</v>
          </cell>
        </row>
        <row r="67">
          <cell r="E67">
            <v>0.48750000000000016</v>
          </cell>
        </row>
        <row r="68">
          <cell r="E68">
            <v>564.94900000000007</v>
          </cell>
        </row>
        <row r="69">
          <cell r="E69">
            <v>0.01</v>
          </cell>
        </row>
        <row r="70">
          <cell r="E70">
            <v>8.0950000000000006</v>
          </cell>
        </row>
        <row r="71">
          <cell r="E71">
            <v>0.3640000000000001</v>
          </cell>
        </row>
        <row r="72">
          <cell r="E72">
            <v>421.86900000000003</v>
          </cell>
        </row>
        <row r="73">
          <cell r="E73">
            <v>4.0000000000000008E-2</v>
          </cell>
        </row>
        <row r="74">
          <cell r="E74">
            <v>34.162999999999997</v>
          </cell>
        </row>
        <row r="75">
          <cell r="E75">
            <v>7.350000000000001E-2</v>
          </cell>
        </row>
        <row r="76">
          <cell r="E76">
            <v>100.82199999999999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88</v>
          </cell>
        </row>
        <row r="80">
          <cell r="E80">
            <v>44.278000000000006</v>
          </cell>
        </row>
        <row r="81">
          <cell r="E81">
            <v>281.95399999999984</v>
          </cell>
          <cell r="F81">
            <v>0</v>
          </cell>
        </row>
        <row r="82">
          <cell r="E82">
            <v>0.127</v>
          </cell>
        </row>
        <row r="83">
          <cell r="E83">
            <v>9.0340000000000007</v>
          </cell>
        </row>
        <row r="84">
          <cell r="E84">
            <v>690</v>
          </cell>
        </row>
        <row r="85">
          <cell r="E85">
            <v>267.10399999999987</v>
          </cell>
        </row>
        <row r="86">
          <cell r="E86">
            <v>2</v>
          </cell>
        </row>
        <row r="87">
          <cell r="E87">
            <v>5.8159999999999998</v>
          </cell>
        </row>
        <row r="88">
          <cell r="E88">
            <v>0</v>
          </cell>
        </row>
        <row r="91">
          <cell r="E91">
            <v>74.228000000000009</v>
          </cell>
          <cell r="F91">
            <v>8.754999999999999</v>
          </cell>
        </row>
        <row r="92">
          <cell r="E92">
            <v>2807.5820000000003</v>
          </cell>
          <cell r="F92">
            <v>2819.471</v>
          </cell>
        </row>
        <row r="134">
          <cell r="E134">
            <v>539</v>
          </cell>
        </row>
        <row r="135">
          <cell r="E135">
            <v>24.790000000000003</v>
          </cell>
        </row>
        <row r="142">
          <cell r="E142">
            <v>132</v>
          </cell>
        </row>
        <row r="143">
          <cell r="E143">
            <v>6.07</v>
          </cell>
        </row>
        <row r="144">
          <cell r="E144">
            <v>232</v>
          </cell>
        </row>
        <row r="145">
          <cell r="E145">
            <v>10.67</v>
          </cell>
        </row>
        <row r="146">
          <cell r="E146">
            <v>90</v>
          </cell>
        </row>
        <row r="147">
          <cell r="E147">
            <v>4.1399999999999997</v>
          </cell>
        </row>
        <row r="148">
          <cell r="E148">
            <v>85</v>
          </cell>
        </row>
        <row r="149">
          <cell r="E149">
            <v>3.91</v>
          </cell>
        </row>
      </sheetData>
      <sheetData sheetId="5">
        <row r="7">
          <cell r="E7">
            <v>1833.1020000000003</v>
          </cell>
          <cell r="F7">
            <v>3100.8719999999998</v>
          </cell>
        </row>
        <row r="27">
          <cell r="F27">
            <v>0</v>
          </cell>
        </row>
        <row r="28">
          <cell r="F28">
            <v>0</v>
          </cell>
        </row>
        <row r="29">
          <cell r="E29">
            <v>0.43200000000000005</v>
          </cell>
          <cell r="F29">
            <v>0</v>
          </cell>
        </row>
        <row r="30">
          <cell r="E30">
            <v>264.90800000000002</v>
          </cell>
          <cell r="F30">
            <v>0</v>
          </cell>
        </row>
        <row r="31">
          <cell r="E31">
            <v>2.0139999999999998</v>
          </cell>
          <cell r="F31">
            <v>5.4180000000000001</v>
          </cell>
        </row>
        <row r="32">
          <cell r="E32">
            <v>4</v>
          </cell>
          <cell r="F32">
            <v>9</v>
          </cell>
        </row>
        <row r="33">
          <cell r="E33">
            <v>535.99300000000005</v>
          </cell>
          <cell r="F33">
            <v>2161.5549999999998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4.5000000000000005E-3</v>
          </cell>
        </row>
        <row r="37">
          <cell r="E37">
            <v>2.9140000000000001</v>
          </cell>
        </row>
        <row r="38">
          <cell r="E38">
            <v>154</v>
          </cell>
          <cell r="F38">
            <v>0</v>
          </cell>
        </row>
        <row r="39">
          <cell r="E39">
            <v>78.564000000000007</v>
          </cell>
          <cell r="F39">
            <v>0</v>
          </cell>
        </row>
        <row r="42">
          <cell r="F42">
            <v>0.83740000000000003</v>
          </cell>
        </row>
        <row r="43">
          <cell r="F43">
            <v>939.31700000000012</v>
          </cell>
        </row>
        <row r="44">
          <cell r="E44">
            <v>366</v>
          </cell>
        </row>
        <row r="45">
          <cell r="E45">
            <v>197.90600000000001</v>
          </cell>
        </row>
        <row r="46">
          <cell r="E46">
            <v>2</v>
          </cell>
        </row>
        <row r="47">
          <cell r="E47">
            <v>57.978999999999999</v>
          </cell>
        </row>
        <row r="48">
          <cell r="E48">
            <v>173</v>
          </cell>
        </row>
        <row r="49">
          <cell r="E49">
            <v>94.507000000000005</v>
          </cell>
        </row>
        <row r="50">
          <cell r="E50">
            <v>0.373</v>
          </cell>
        </row>
        <row r="51">
          <cell r="E51">
            <v>600.33100000000002</v>
          </cell>
        </row>
        <row r="52">
          <cell r="E52">
            <v>0</v>
          </cell>
        </row>
        <row r="53">
          <cell r="E53">
            <v>0</v>
          </cell>
        </row>
        <row r="66">
          <cell r="E66">
            <v>724.77940000000001</v>
          </cell>
        </row>
        <row r="67">
          <cell r="E67">
            <v>0.50450000000000017</v>
          </cell>
        </row>
        <row r="68">
          <cell r="E68">
            <v>539.16840000000002</v>
          </cell>
        </row>
        <row r="69">
          <cell r="E69">
            <v>8.8000000000000023E-2</v>
          </cell>
        </row>
        <row r="70">
          <cell r="E70">
            <v>81.890000000000029</v>
          </cell>
        </row>
        <row r="71">
          <cell r="E71">
            <v>0.19500000000000009</v>
          </cell>
        </row>
        <row r="72">
          <cell r="E72">
            <v>188.13340000000002</v>
          </cell>
        </row>
        <row r="73">
          <cell r="E73">
            <v>9.1500000000000026E-2</v>
          </cell>
        </row>
        <row r="74">
          <cell r="E74">
            <v>79.149999999999991</v>
          </cell>
        </row>
        <row r="75">
          <cell r="E75">
            <v>0.13000000000000006</v>
          </cell>
        </row>
        <row r="76">
          <cell r="E76">
            <v>189.99500000000003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234</v>
          </cell>
        </row>
        <row r="80">
          <cell r="E80">
            <v>185.61099999999996</v>
          </cell>
        </row>
        <row r="81">
          <cell r="E81">
            <v>212.44599999999997</v>
          </cell>
          <cell r="F81">
            <v>0</v>
          </cell>
        </row>
        <row r="82">
          <cell r="E82">
            <v>1.4999999999999999E-2</v>
          </cell>
        </row>
        <row r="83">
          <cell r="E83">
            <v>1.89</v>
          </cell>
        </row>
        <row r="84">
          <cell r="E84">
            <v>361</v>
          </cell>
        </row>
        <row r="85">
          <cell r="E85">
            <v>163.53099999999998</v>
          </cell>
        </row>
        <row r="86">
          <cell r="E86">
            <v>16</v>
          </cell>
        </row>
        <row r="87">
          <cell r="E87">
            <v>47.024999999999999</v>
          </cell>
        </row>
        <row r="88">
          <cell r="E88">
            <v>0</v>
          </cell>
        </row>
        <row r="91">
          <cell r="E91">
            <v>76.489999999999995</v>
          </cell>
          <cell r="F91">
            <v>0</v>
          </cell>
        </row>
        <row r="92">
          <cell r="E92">
            <v>2846.8174000000004</v>
          </cell>
          <cell r="F92">
            <v>3100.8719999999998</v>
          </cell>
        </row>
        <row r="134">
          <cell r="E134">
            <v>560</v>
          </cell>
        </row>
        <row r="135">
          <cell r="E135">
            <v>25.759999999999998</v>
          </cell>
        </row>
        <row r="142">
          <cell r="E142">
            <v>135</v>
          </cell>
        </row>
        <row r="143">
          <cell r="E143">
            <v>6.21</v>
          </cell>
        </row>
        <row r="144">
          <cell r="E144">
            <v>269</v>
          </cell>
        </row>
        <row r="145">
          <cell r="E145">
            <v>12.374000000000001</v>
          </cell>
        </row>
        <row r="146">
          <cell r="E146">
            <v>81</v>
          </cell>
        </row>
        <row r="147">
          <cell r="E147">
            <v>3.726</v>
          </cell>
        </row>
        <row r="148">
          <cell r="E148">
            <v>75</v>
          </cell>
        </row>
        <row r="149">
          <cell r="E149">
            <v>3.45</v>
          </cell>
        </row>
      </sheetData>
      <sheetData sheetId="6">
        <row r="7">
          <cell r="E7">
            <v>811.18099999999993</v>
          </cell>
          <cell r="F7">
            <v>3223.5369999999998</v>
          </cell>
        </row>
        <row r="8">
          <cell r="E8">
            <v>1</v>
          </cell>
        </row>
        <row r="9">
          <cell r="E9">
            <v>0.08</v>
          </cell>
        </row>
        <row r="10">
          <cell r="E10">
            <v>112.496</v>
          </cell>
        </row>
        <row r="13">
          <cell r="E13">
            <v>0.08</v>
          </cell>
        </row>
        <row r="14">
          <cell r="E14">
            <v>112.496</v>
          </cell>
        </row>
        <row r="27">
          <cell r="F27">
            <v>1.7502</v>
          </cell>
        </row>
        <row r="28">
          <cell r="F28">
            <v>650.20899999999995</v>
          </cell>
        </row>
        <row r="29">
          <cell r="E29">
            <v>0.15200000000000002</v>
          </cell>
          <cell r="F29">
            <v>0.17370000000000002</v>
          </cell>
        </row>
        <row r="30">
          <cell r="E30">
            <v>182.113</v>
          </cell>
          <cell r="F30">
            <v>156.14400000000003</v>
          </cell>
        </row>
        <row r="31">
          <cell r="E31">
            <v>0.67999999999999994</v>
          </cell>
          <cell r="F31">
            <v>5.8720000000000008</v>
          </cell>
        </row>
        <row r="32">
          <cell r="E32">
            <v>2</v>
          </cell>
          <cell r="F32">
            <v>9</v>
          </cell>
        </row>
        <row r="33">
          <cell r="E33">
            <v>170.82499999999999</v>
          </cell>
          <cell r="F33">
            <v>2417.1839999999997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2.6100000000000002E-2</v>
          </cell>
        </row>
        <row r="37">
          <cell r="E37">
            <v>27.696999999999996</v>
          </cell>
        </row>
        <row r="38">
          <cell r="E38">
            <v>54</v>
          </cell>
          <cell r="F38">
            <v>0</v>
          </cell>
        </row>
        <row r="39">
          <cell r="E39">
            <v>26.184000000000001</v>
          </cell>
          <cell r="F39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E44">
            <v>105</v>
          </cell>
        </row>
        <row r="45">
          <cell r="E45">
            <v>60.080999999999989</v>
          </cell>
        </row>
        <row r="46">
          <cell r="E46">
            <v>6</v>
          </cell>
        </row>
        <row r="47">
          <cell r="E47">
            <v>76.049000000000007</v>
          </cell>
        </row>
        <row r="48">
          <cell r="E48">
            <v>71</v>
          </cell>
        </row>
        <row r="49">
          <cell r="E49">
            <v>35.136000000000003</v>
          </cell>
        </row>
        <row r="50">
          <cell r="E50">
            <v>0.1056</v>
          </cell>
        </row>
        <row r="51">
          <cell r="E51">
            <v>120.6</v>
          </cell>
        </row>
        <row r="52">
          <cell r="E52">
            <v>0</v>
          </cell>
        </row>
        <row r="53">
          <cell r="E53">
            <v>0</v>
          </cell>
        </row>
        <row r="66">
          <cell r="E66">
            <v>705.75699999999995</v>
          </cell>
        </row>
        <row r="67">
          <cell r="E67">
            <v>0.46260000000000018</v>
          </cell>
        </row>
        <row r="68">
          <cell r="E68">
            <v>540.08600000000001</v>
          </cell>
        </row>
        <row r="69">
          <cell r="E69">
            <v>2.1000000000000001E-2</v>
          </cell>
        </row>
        <row r="70">
          <cell r="E70">
            <v>17.849999999999998</v>
          </cell>
        </row>
        <row r="71">
          <cell r="E71">
            <v>0.25010000000000004</v>
          </cell>
        </row>
        <row r="72">
          <cell r="E72">
            <v>254.07899999999998</v>
          </cell>
        </row>
        <row r="73">
          <cell r="E73">
            <v>5.7500000000000009E-2</v>
          </cell>
        </row>
        <row r="74">
          <cell r="E74">
            <v>49.286999999999992</v>
          </cell>
        </row>
        <row r="75">
          <cell r="E75">
            <v>0.13400000000000004</v>
          </cell>
        </row>
        <row r="76">
          <cell r="E76">
            <v>218.87000000000003</v>
          </cell>
        </row>
        <row r="77">
          <cell r="E77">
            <v>3</v>
          </cell>
        </row>
        <row r="78">
          <cell r="E78">
            <v>9.0980000000000008</v>
          </cell>
        </row>
        <row r="79">
          <cell r="E79">
            <v>202</v>
          </cell>
        </row>
        <row r="80">
          <cell r="E80">
            <v>156.57300000000001</v>
          </cell>
        </row>
        <row r="81">
          <cell r="E81">
            <v>238.23900000000006</v>
          </cell>
          <cell r="F81">
            <v>0</v>
          </cell>
        </row>
        <row r="82">
          <cell r="E82">
            <v>0.33199999999999996</v>
          </cell>
        </row>
        <row r="83">
          <cell r="E83">
            <v>46.898999999999994</v>
          </cell>
        </row>
        <row r="84">
          <cell r="E84">
            <v>209</v>
          </cell>
        </row>
        <row r="85">
          <cell r="E85">
            <v>130.92000000000007</v>
          </cell>
        </row>
        <row r="86">
          <cell r="E86">
            <v>26</v>
          </cell>
        </row>
        <row r="87">
          <cell r="E87">
            <v>60.419999999999995</v>
          </cell>
        </row>
        <row r="88">
          <cell r="E88">
            <v>0</v>
          </cell>
        </row>
        <row r="91">
          <cell r="E91">
            <v>93.021999999999991</v>
          </cell>
          <cell r="F91">
            <v>0</v>
          </cell>
        </row>
        <row r="92">
          <cell r="E92">
            <v>1848.1990000000001</v>
          </cell>
          <cell r="F92">
            <v>3223.5369999999998</v>
          </cell>
        </row>
        <row r="105">
          <cell r="E105">
            <v>15</v>
          </cell>
        </row>
        <row r="106">
          <cell r="E106">
            <v>251.34699999999998</v>
          </cell>
        </row>
        <row r="111">
          <cell r="E111">
            <v>1</v>
          </cell>
        </row>
        <row r="112">
          <cell r="E112">
            <v>5.1749999999999998</v>
          </cell>
        </row>
        <row r="134">
          <cell r="E134">
            <v>399</v>
          </cell>
        </row>
        <row r="135">
          <cell r="E135">
            <v>18.349999999999998</v>
          </cell>
        </row>
        <row r="142">
          <cell r="E142">
            <v>95</v>
          </cell>
        </row>
        <row r="143">
          <cell r="E143">
            <v>4.37</v>
          </cell>
        </row>
        <row r="144">
          <cell r="E144">
            <v>194</v>
          </cell>
        </row>
        <row r="145">
          <cell r="E145">
            <v>8.92</v>
          </cell>
        </row>
        <row r="146">
          <cell r="E146">
            <v>60</v>
          </cell>
        </row>
        <row r="147">
          <cell r="E147">
            <v>2.76</v>
          </cell>
        </row>
        <row r="148">
          <cell r="E148">
            <v>50</v>
          </cell>
        </row>
        <row r="149">
          <cell r="E149">
            <v>2.2999999999999998</v>
          </cell>
        </row>
      </sheetData>
      <sheetData sheetId="7">
        <row r="7">
          <cell r="E7">
            <v>4486.4560000000001</v>
          </cell>
          <cell r="F7">
            <v>9135.125</v>
          </cell>
        </row>
        <row r="8">
          <cell r="E8">
            <v>1</v>
          </cell>
          <cell r="F8">
            <v>0</v>
          </cell>
        </row>
        <row r="9">
          <cell r="E9">
            <v>0.08</v>
          </cell>
          <cell r="F9">
            <v>0</v>
          </cell>
        </row>
        <row r="10">
          <cell r="E10">
            <v>112.496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0.08</v>
          </cell>
          <cell r="F13">
            <v>0</v>
          </cell>
        </row>
        <row r="14">
          <cell r="E14">
            <v>112.496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0</v>
          </cell>
          <cell r="F27">
            <v>2.4001999999999999</v>
          </cell>
        </row>
        <row r="28">
          <cell r="E28">
            <v>0</v>
          </cell>
          <cell r="F28">
            <v>846.8119999999999</v>
          </cell>
        </row>
        <row r="29">
          <cell r="E29">
            <v>0.80300000000000005</v>
          </cell>
          <cell r="F29">
            <v>0.21370000000000003</v>
          </cell>
        </row>
        <row r="30">
          <cell r="E30">
            <v>673.46199999999999</v>
          </cell>
          <cell r="F30">
            <v>227.89600000000002</v>
          </cell>
        </row>
        <row r="31">
          <cell r="E31">
            <v>4.7140000000000004</v>
          </cell>
          <cell r="F31">
            <v>16.236000000000001</v>
          </cell>
        </row>
        <row r="32">
          <cell r="E32">
            <v>11</v>
          </cell>
          <cell r="F32">
            <v>26</v>
          </cell>
        </row>
        <row r="33">
          <cell r="E33">
            <v>1510.3630000000001</v>
          </cell>
          <cell r="F33">
            <v>7121.0999999999995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8.8600000000000012E-2</v>
          </cell>
          <cell r="F36">
            <v>0</v>
          </cell>
        </row>
        <row r="37">
          <cell r="E37">
            <v>60.454000000000001</v>
          </cell>
          <cell r="F37">
            <v>0</v>
          </cell>
        </row>
        <row r="38">
          <cell r="E38">
            <v>258</v>
          </cell>
          <cell r="F38">
            <v>0</v>
          </cell>
        </row>
        <row r="39">
          <cell r="E39">
            <v>142.93700000000001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0.83740000000000003</v>
          </cell>
        </row>
        <row r="43">
          <cell r="E43">
            <v>0</v>
          </cell>
          <cell r="F43">
            <v>939.31700000000012</v>
          </cell>
        </row>
        <row r="44">
          <cell r="E44">
            <v>898</v>
          </cell>
          <cell r="F44">
            <v>0</v>
          </cell>
        </row>
        <row r="45">
          <cell r="E45">
            <v>515.69900000000007</v>
          </cell>
          <cell r="F45">
            <v>0</v>
          </cell>
        </row>
        <row r="46">
          <cell r="E46">
            <v>9</v>
          </cell>
          <cell r="F46">
            <v>0</v>
          </cell>
        </row>
        <row r="47">
          <cell r="E47">
            <v>169.98000000000002</v>
          </cell>
          <cell r="F47">
            <v>0</v>
          </cell>
        </row>
        <row r="48">
          <cell r="E48">
            <v>429</v>
          </cell>
          <cell r="F48">
            <v>0</v>
          </cell>
        </row>
        <row r="49">
          <cell r="E49">
            <v>225.011</v>
          </cell>
          <cell r="F49">
            <v>0</v>
          </cell>
        </row>
        <row r="50">
          <cell r="E50">
            <v>0.80260000000000009</v>
          </cell>
          <cell r="F50">
            <v>0</v>
          </cell>
        </row>
        <row r="51">
          <cell r="E51">
            <v>1069.3150000000001</v>
          </cell>
          <cell r="F51">
            <v>0</v>
          </cell>
        </row>
        <row r="52">
          <cell r="E52">
            <v>1</v>
          </cell>
          <cell r="F52">
            <v>0</v>
          </cell>
        </row>
        <row r="53">
          <cell r="E53">
            <v>6.7389999999999999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2039.7634</v>
          </cell>
          <cell r="F66">
            <v>0</v>
          </cell>
        </row>
        <row r="67">
          <cell r="E67">
            <v>1.4546000000000006</v>
          </cell>
          <cell r="F67">
            <v>0</v>
          </cell>
        </row>
        <row r="68">
          <cell r="E68">
            <v>1644.2034000000001</v>
          </cell>
          <cell r="F68">
            <v>0</v>
          </cell>
        </row>
        <row r="69">
          <cell r="E69">
            <v>0.11900000000000002</v>
          </cell>
          <cell r="F69">
            <v>0</v>
          </cell>
        </row>
        <row r="70">
          <cell r="E70">
            <v>107.83500000000002</v>
          </cell>
          <cell r="F70">
            <v>0</v>
          </cell>
        </row>
        <row r="71">
          <cell r="E71">
            <v>0.80910000000000026</v>
          </cell>
          <cell r="F71">
            <v>0</v>
          </cell>
        </row>
        <row r="72">
          <cell r="E72">
            <v>864.08140000000003</v>
          </cell>
          <cell r="F72">
            <v>0</v>
          </cell>
        </row>
        <row r="73">
          <cell r="E73">
            <v>0.18900000000000003</v>
          </cell>
          <cell r="F73">
            <v>0</v>
          </cell>
        </row>
        <row r="74">
          <cell r="E74">
            <v>162.59999999999997</v>
          </cell>
          <cell r="F74">
            <v>0</v>
          </cell>
        </row>
        <row r="75">
          <cell r="E75">
            <v>0.33750000000000013</v>
          </cell>
          <cell r="F75">
            <v>0</v>
          </cell>
        </row>
        <row r="76">
          <cell r="E76">
            <v>509.68700000000007</v>
          </cell>
          <cell r="F76">
            <v>0</v>
          </cell>
        </row>
        <row r="77">
          <cell r="E77">
            <v>3</v>
          </cell>
          <cell r="F77">
            <v>0</v>
          </cell>
        </row>
        <row r="78">
          <cell r="E78">
            <v>9.0980000000000008</v>
          </cell>
          <cell r="F78">
            <v>0</v>
          </cell>
        </row>
        <row r="79">
          <cell r="E79">
            <v>524</v>
          </cell>
          <cell r="F79">
            <v>0</v>
          </cell>
        </row>
        <row r="80">
          <cell r="E80">
            <v>386.46199999999999</v>
          </cell>
          <cell r="F80">
            <v>0</v>
          </cell>
        </row>
        <row r="81">
          <cell r="E81">
            <v>732.6389999999999</v>
          </cell>
          <cell r="F81">
            <v>0</v>
          </cell>
        </row>
        <row r="82">
          <cell r="E82">
            <v>0.47399999999999998</v>
          </cell>
          <cell r="F82">
            <v>0</v>
          </cell>
        </row>
        <row r="83">
          <cell r="E83">
            <v>57.822999999999993</v>
          </cell>
          <cell r="F83">
            <v>0</v>
          </cell>
        </row>
        <row r="84">
          <cell r="E84">
            <v>1260</v>
          </cell>
          <cell r="F84">
            <v>0</v>
          </cell>
        </row>
        <row r="85">
          <cell r="E85">
            <v>561.55499999999984</v>
          </cell>
          <cell r="F85">
            <v>0</v>
          </cell>
        </row>
        <row r="86">
          <cell r="E86">
            <v>44</v>
          </cell>
          <cell r="F86">
            <v>0</v>
          </cell>
        </row>
        <row r="87">
          <cell r="E87">
            <v>113.261</v>
          </cell>
          <cell r="F87">
            <v>0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243.74</v>
          </cell>
          <cell r="F91">
            <v>8.754999999999999</v>
          </cell>
        </row>
        <row r="92">
          <cell r="E92">
            <v>7502.5984000000008</v>
          </cell>
          <cell r="F92">
            <v>9143.8799999999992</v>
          </cell>
        </row>
        <row r="105">
          <cell r="E105">
            <v>15</v>
          </cell>
        </row>
        <row r="106">
          <cell r="E106">
            <v>251.34699999999998</v>
          </cell>
        </row>
        <row r="111">
          <cell r="E111">
            <v>1</v>
          </cell>
        </row>
        <row r="112">
          <cell r="E112">
            <v>5.1749999999999998</v>
          </cell>
        </row>
        <row r="115">
          <cell r="F115">
            <v>102.242</v>
          </cell>
        </row>
        <row r="117">
          <cell r="F117">
            <v>23.079000000000001</v>
          </cell>
        </row>
        <row r="122">
          <cell r="F122">
            <v>3095.7779999999998</v>
          </cell>
        </row>
        <row r="132">
          <cell r="E132">
            <v>111.47199999999999</v>
          </cell>
        </row>
        <row r="133">
          <cell r="E133">
            <v>111.47199999999999</v>
          </cell>
        </row>
        <row r="134">
          <cell r="E134">
            <v>1498</v>
          </cell>
        </row>
        <row r="135">
          <cell r="E135">
            <v>68.900000000000006</v>
          </cell>
        </row>
        <row r="142">
          <cell r="E142">
            <v>362</v>
          </cell>
        </row>
        <row r="143">
          <cell r="E143">
            <v>16.649999999999999</v>
          </cell>
        </row>
        <row r="144">
          <cell r="E144">
            <v>695</v>
          </cell>
        </row>
        <row r="145">
          <cell r="E145">
            <v>31.963999999999999</v>
          </cell>
        </row>
        <row r="146">
          <cell r="E146">
            <v>231</v>
          </cell>
        </row>
        <row r="147">
          <cell r="E147">
            <v>10.625999999999999</v>
          </cell>
        </row>
        <row r="148">
          <cell r="E148">
            <v>210</v>
          </cell>
        </row>
        <row r="149">
          <cell r="E149">
            <v>9.66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DH158"/>
  <sheetViews>
    <sheetView tabSelected="1" workbookViewId="0">
      <selection activeCell="J19" sqref="J19"/>
    </sheetView>
  </sheetViews>
  <sheetFormatPr defaultColWidth="8.85546875" defaultRowHeight="12.75"/>
  <cols>
    <col min="1" max="1" width="5" style="1" customWidth="1"/>
    <col min="2" max="2" width="54.42578125" style="1" customWidth="1"/>
    <col min="3" max="3" width="8.42578125" style="1" customWidth="1"/>
    <col min="4" max="4" width="10.28515625" style="11" customWidth="1"/>
    <col min="5" max="6" width="9.85546875" style="1" customWidth="1"/>
    <col min="7" max="16384" width="8.85546875" style="1"/>
  </cols>
  <sheetData>
    <row r="2" spans="1:8" ht="17.25" customHeight="1">
      <c r="A2" s="159" t="s">
        <v>0</v>
      </c>
      <c r="B2" s="159"/>
      <c r="C2" s="159"/>
      <c r="D2" s="159"/>
      <c r="E2" s="159"/>
      <c r="F2" s="159"/>
    </row>
    <row r="3" spans="1:8" ht="15.75" customHeight="1">
      <c r="A3" s="159" t="s">
        <v>1</v>
      </c>
      <c r="B3" s="159"/>
      <c r="C3" s="159"/>
      <c r="D3" s="159"/>
      <c r="E3" s="159"/>
      <c r="F3" s="159"/>
    </row>
    <row r="4" spans="1:8" ht="15.75" customHeight="1">
      <c r="A4" s="2"/>
      <c r="B4" s="2"/>
      <c r="C4" s="3"/>
      <c r="D4" s="4"/>
      <c r="E4" s="5"/>
      <c r="F4" s="5"/>
    </row>
    <row r="5" spans="1:8" ht="18" customHeight="1">
      <c r="A5" s="115" t="s">
        <v>2</v>
      </c>
      <c r="B5" s="118" t="s">
        <v>3</v>
      </c>
      <c r="C5" s="118" t="s">
        <v>4</v>
      </c>
      <c r="D5" s="119" t="s">
        <v>5</v>
      </c>
      <c r="E5" s="120"/>
      <c r="F5" s="121"/>
    </row>
    <row r="6" spans="1:8" ht="23.25" customHeight="1">
      <c r="A6" s="115"/>
      <c r="B6" s="118"/>
      <c r="C6" s="118"/>
      <c r="D6" s="122"/>
      <c r="E6" s="123"/>
      <c r="F6" s="124"/>
    </row>
    <row r="7" spans="1:8" ht="31.5" customHeight="1">
      <c r="A7" s="115"/>
      <c r="B7" s="118"/>
      <c r="C7" s="118"/>
      <c r="D7" s="6" t="s">
        <v>6</v>
      </c>
      <c r="E7" s="7" t="s">
        <v>7</v>
      </c>
      <c r="F7" s="7" t="s">
        <v>8</v>
      </c>
    </row>
    <row r="8" spans="1:8" s="11" customFormat="1" ht="15" customHeight="1">
      <c r="A8" s="8" t="s">
        <v>9</v>
      </c>
      <c r="B8" s="9" t="s">
        <v>10</v>
      </c>
      <c r="C8" s="8" t="s">
        <v>11</v>
      </c>
      <c r="D8" s="10">
        <f>E8+F8</f>
        <v>13621.581</v>
      </c>
      <c r="E8" s="10">
        <f>'[1]июнь 2016'!E7+'[1]май 2016'!E7+'[1]апрель 2016'!E7</f>
        <v>4486.4560000000001</v>
      </c>
      <c r="F8" s="10">
        <f>'[1]июнь 2016'!F7+'[1]май 2016'!F7+'[1]апрель 2016'!F7</f>
        <v>9135.125</v>
      </c>
    </row>
    <row r="9" spans="1:8">
      <c r="A9" s="115">
        <v>1</v>
      </c>
      <c r="B9" s="12" t="s">
        <v>12</v>
      </c>
      <c r="C9" s="7" t="s">
        <v>13</v>
      </c>
      <c r="D9" s="10">
        <f t="shared" ref="D9:D72" si="0">E9+F9</f>
        <v>1</v>
      </c>
      <c r="E9" s="13">
        <f>'[1]июнь 2016'!E8+'[1]май 2016'!E8+'[1]апрель 2016'!E8</f>
        <v>1</v>
      </c>
      <c r="F9" s="13">
        <f>'[1]июнь 2016'!F8+'[1]май 2016'!F8+'[1]апрель 2016'!F8</f>
        <v>0</v>
      </c>
      <c r="H9" s="14"/>
    </row>
    <row r="10" spans="1:8">
      <c r="A10" s="115"/>
      <c r="B10" s="12"/>
      <c r="C10" s="7" t="s">
        <v>14</v>
      </c>
      <c r="D10" s="10">
        <f t="shared" si="0"/>
        <v>0.08</v>
      </c>
      <c r="E10" s="13">
        <f>'[1]июнь 2016'!E9+'[1]май 2016'!E9+'[1]апрель 2016'!E9</f>
        <v>0.08</v>
      </c>
      <c r="F10" s="13">
        <f>'[1]июнь 2016'!F9+'[1]май 2016'!F9+'[1]апрель 2016'!F9</f>
        <v>0</v>
      </c>
    </row>
    <row r="11" spans="1:8">
      <c r="A11" s="115"/>
      <c r="B11" s="12" t="s">
        <v>15</v>
      </c>
      <c r="C11" s="7" t="s">
        <v>11</v>
      </c>
      <c r="D11" s="10">
        <f t="shared" si="0"/>
        <v>112.496</v>
      </c>
      <c r="E11" s="13">
        <f>'[1]июнь 2016'!E10+'[1]май 2016'!E10+'[1]апрель 2016'!E10</f>
        <v>112.496</v>
      </c>
      <c r="F11" s="13">
        <f>'[1]июнь 2016'!F10+'[1]май 2016'!F10+'[1]апрель 2016'!F10</f>
        <v>0</v>
      </c>
    </row>
    <row r="12" spans="1:8">
      <c r="A12" s="115" t="s">
        <v>16</v>
      </c>
      <c r="B12" s="116" t="s">
        <v>17</v>
      </c>
      <c r="C12" s="7" t="s">
        <v>14</v>
      </c>
      <c r="D12" s="10">
        <f t="shared" si="0"/>
        <v>0</v>
      </c>
      <c r="E12" s="13">
        <f>'[1]июнь 2016'!E11+'[1]май 2016'!E11+'[1]апрель 2016'!E11</f>
        <v>0</v>
      </c>
      <c r="F12" s="13">
        <f>'[1]июнь 2016'!F11+'[1]май 2016'!F11+'[1]апрель 2016'!F11</f>
        <v>0</v>
      </c>
    </row>
    <row r="13" spans="1:8">
      <c r="A13" s="115"/>
      <c r="B13" s="116"/>
      <c r="C13" s="7" t="s">
        <v>11</v>
      </c>
      <c r="D13" s="10">
        <f t="shared" si="0"/>
        <v>0</v>
      </c>
      <c r="E13" s="13">
        <f>'[1]июнь 2016'!E12+'[1]май 2016'!E12+'[1]апрель 2016'!E12</f>
        <v>0</v>
      </c>
      <c r="F13" s="13">
        <f>'[1]июнь 2016'!F12+'[1]май 2016'!F12+'[1]апрель 2016'!F12</f>
        <v>0</v>
      </c>
    </row>
    <row r="14" spans="1:8">
      <c r="A14" s="115" t="s">
        <v>18</v>
      </c>
      <c r="B14" s="116" t="s">
        <v>19</v>
      </c>
      <c r="C14" s="7" t="s">
        <v>14</v>
      </c>
      <c r="D14" s="10">
        <f t="shared" si="0"/>
        <v>0.08</v>
      </c>
      <c r="E14" s="13">
        <f>'[1]июнь 2016'!E13+'[1]май 2016'!E13+'[1]апрель 2016'!E13</f>
        <v>0.08</v>
      </c>
      <c r="F14" s="13">
        <f>'[1]июнь 2016'!F13+'[1]май 2016'!F13+'[1]апрель 2016'!F13</f>
        <v>0</v>
      </c>
    </row>
    <row r="15" spans="1:8">
      <c r="A15" s="115"/>
      <c r="B15" s="116"/>
      <c r="C15" s="7" t="s">
        <v>11</v>
      </c>
      <c r="D15" s="10">
        <f t="shared" si="0"/>
        <v>112.496</v>
      </c>
      <c r="E15" s="13">
        <f>'[1]июнь 2016'!E14+'[1]май 2016'!E14+'[1]апрель 2016'!E14</f>
        <v>112.496</v>
      </c>
      <c r="F15" s="13">
        <f>'[1]июнь 2016'!F14+'[1]май 2016'!F14+'[1]апрель 2016'!F14</f>
        <v>0</v>
      </c>
    </row>
    <row r="16" spans="1:8">
      <c r="A16" s="15" t="s">
        <v>20</v>
      </c>
      <c r="B16" s="12" t="s">
        <v>21</v>
      </c>
      <c r="C16" s="7" t="s">
        <v>11</v>
      </c>
      <c r="D16" s="10">
        <f t="shared" si="0"/>
        <v>0</v>
      </c>
      <c r="E16" s="13">
        <f>'[1]июнь 2016'!E15+'[1]май 2016'!E15+'[1]апрель 2016'!E15</f>
        <v>0</v>
      </c>
      <c r="F16" s="13">
        <f>'[1]июнь 2016'!F15+'[1]май 2016'!F15+'[1]апрель 2016'!F15</f>
        <v>0</v>
      </c>
    </row>
    <row r="17" spans="1:6">
      <c r="A17" s="115" t="s">
        <v>22</v>
      </c>
      <c r="B17" s="117" t="s">
        <v>23</v>
      </c>
      <c r="C17" s="7" t="s">
        <v>13</v>
      </c>
      <c r="D17" s="10">
        <f t="shared" si="0"/>
        <v>0</v>
      </c>
      <c r="E17" s="13">
        <f>'[1]июнь 2016'!E16+'[1]май 2016'!E16+'[1]апрель 2016'!E16</f>
        <v>0</v>
      </c>
      <c r="F17" s="13">
        <f>'[1]июнь 2016'!F16+'[1]май 2016'!F16+'[1]апрель 2016'!F16</f>
        <v>0</v>
      </c>
    </row>
    <row r="18" spans="1:6">
      <c r="A18" s="115"/>
      <c r="B18" s="117"/>
      <c r="C18" s="7" t="s">
        <v>11</v>
      </c>
      <c r="D18" s="10">
        <f t="shared" si="0"/>
        <v>0</v>
      </c>
      <c r="E18" s="13">
        <f>'[1]июнь 2016'!E17+'[1]май 2016'!E17+'[1]апрель 2016'!E17</f>
        <v>0</v>
      </c>
      <c r="F18" s="13">
        <f>'[1]июнь 2016'!F17+'[1]май 2016'!F17+'[1]апрель 2016'!F17</f>
        <v>0</v>
      </c>
    </row>
    <row r="19" spans="1:6">
      <c r="A19" s="115" t="s">
        <v>24</v>
      </c>
      <c r="B19" s="116" t="s">
        <v>25</v>
      </c>
      <c r="C19" s="7" t="s">
        <v>26</v>
      </c>
      <c r="D19" s="10">
        <f t="shared" si="0"/>
        <v>0</v>
      </c>
      <c r="E19" s="13">
        <f>'[1]июнь 2016'!E18+'[1]май 2016'!E18+'[1]апрель 2016'!E18</f>
        <v>0</v>
      </c>
      <c r="F19" s="13">
        <f>'[1]июнь 2016'!F18+'[1]май 2016'!F18+'[1]апрель 2016'!F18</f>
        <v>0</v>
      </c>
    </row>
    <row r="20" spans="1:6">
      <c r="A20" s="115"/>
      <c r="B20" s="116"/>
      <c r="C20" s="7" t="s">
        <v>11</v>
      </c>
      <c r="D20" s="10">
        <f t="shared" si="0"/>
        <v>0</v>
      </c>
      <c r="E20" s="13">
        <f>'[1]июнь 2016'!E19+'[1]май 2016'!E19+'[1]апрель 2016'!E19</f>
        <v>0</v>
      </c>
      <c r="F20" s="13">
        <f>'[1]июнь 2016'!F19+'[1]май 2016'!F19+'[1]апрель 2016'!F19</f>
        <v>0</v>
      </c>
    </row>
    <row r="21" spans="1:6">
      <c r="A21" s="115" t="s">
        <v>27</v>
      </c>
      <c r="B21" s="117" t="s">
        <v>28</v>
      </c>
      <c r="C21" s="7" t="s">
        <v>29</v>
      </c>
      <c r="D21" s="10">
        <f t="shared" si="0"/>
        <v>0</v>
      </c>
      <c r="E21" s="13">
        <f>'[1]июнь 2016'!E20+'[1]май 2016'!E20+'[1]апрель 2016'!E20</f>
        <v>0</v>
      </c>
      <c r="F21" s="13">
        <f>'[1]июнь 2016'!F20+'[1]май 2016'!F20+'[1]апрель 2016'!F20</f>
        <v>0</v>
      </c>
    </row>
    <row r="22" spans="1:6">
      <c r="A22" s="115"/>
      <c r="B22" s="117"/>
      <c r="C22" s="7" t="s">
        <v>11</v>
      </c>
      <c r="D22" s="10">
        <f t="shared" si="0"/>
        <v>0</v>
      </c>
      <c r="E22" s="13">
        <f>'[1]июнь 2016'!E21+'[1]май 2016'!E21+'[1]апрель 2016'!E21</f>
        <v>0</v>
      </c>
      <c r="F22" s="13">
        <f>'[1]июнь 2016'!F21+'[1]май 2016'!F21+'[1]апрель 2016'!F21</f>
        <v>0</v>
      </c>
    </row>
    <row r="23" spans="1:6">
      <c r="A23" s="115" t="s">
        <v>30</v>
      </c>
      <c r="B23" s="117" t="s">
        <v>31</v>
      </c>
      <c r="C23" s="7" t="s">
        <v>29</v>
      </c>
      <c r="D23" s="10">
        <f t="shared" si="0"/>
        <v>0</v>
      </c>
      <c r="E23" s="13">
        <f>'[1]июнь 2016'!E22+'[1]май 2016'!E22+'[1]апрель 2016'!E22</f>
        <v>0</v>
      </c>
      <c r="F23" s="13">
        <f>'[1]июнь 2016'!F22+'[1]май 2016'!F22+'[1]апрель 2016'!F22</f>
        <v>0</v>
      </c>
    </row>
    <row r="24" spans="1:6">
      <c r="A24" s="115"/>
      <c r="B24" s="117"/>
      <c r="C24" s="7" t="s">
        <v>11</v>
      </c>
      <c r="D24" s="10">
        <f t="shared" si="0"/>
        <v>0</v>
      </c>
      <c r="E24" s="13">
        <f>'[1]июнь 2016'!E23+'[1]май 2016'!E23+'[1]апрель 2016'!E23</f>
        <v>0</v>
      </c>
      <c r="F24" s="13">
        <f>'[1]июнь 2016'!F23+'[1]май 2016'!F23+'[1]апрель 2016'!F23</f>
        <v>0</v>
      </c>
    </row>
    <row r="25" spans="1:6">
      <c r="A25" s="115" t="s">
        <v>32</v>
      </c>
      <c r="B25" s="116" t="s">
        <v>33</v>
      </c>
      <c r="C25" s="7" t="s">
        <v>34</v>
      </c>
      <c r="D25" s="10">
        <f t="shared" si="0"/>
        <v>0</v>
      </c>
      <c r="E25" s="13">
        <f>'[1]июнь 2016'!E24+'[1]май 2016'!E24+'[1]апрель 2016'!E24</f>
        <v>0</v>
      </c>
      <c r="F25" s="13">
        <f>'[1]июнь 2016'!F24+'[1]май 2016'!F24+'[1]апрель 2016'!F24</f>
        <v>0</v>
      </c>
    </row>
    <row r="26" spans="1:6">
      <c r="A26" s="115"/>
      <c r="B26" s="116"/>
      <c r="C26" s="7" t="s">
        <v>11</v>
      </c>
      <c r="D26" s="10">
        <f t="shared" si="0"/>
        <v>0</v>
      </c>
      <c r="E26" s="13">
        <f>'[1]июнь 2016'!E25+'[1]май 2016'!E25+'[1]апрель 2016'!E25</f>
        <v>0</v>
      </c>
      <c r="F26" s="13">
        <f>'[1]июнь 2016'!F25+'[1]май 2016'!F25+'[1]апрель 2016'!F25</f>
        <v>0</v>
      </c>
    </row>
    <row r="27" spans="1:6" ht="15" customHeight="1">
      <c r="A27" s="15" t="s">
        <v>35</v>
      </c>
      <c r="B27" s="12" t="s">
        <v>36</v>
      </c>
      <c r="C27" s="7" t="s">
        <v>11</v>
      </c>
      <c r="D27" s="10">
        <f t="shared" si="0"/>
        <v>0</v>
      </c>
      <c r="E27" s="13">
        <f>'[1]июнь 2016'!E26+'[1]май 2016'!E26+'[1]апрель 2016'!E26</f>
        <v>0</v>
      </c>
      <c r="F27" s="13">
        <f>'[1]июнь 2016'!F26+'[1]май 2016'!F26+'[1]апрель 2016'!F26</f>
        <v>0</v>
      </c>
    </row>
    <row r="28" spans="1:6" ht="15" customHeight="1">
      <c r="A28" s="115" t="s">
        <v>37</v>
      </c>
      <c r="B28" s="116" t="s">
        <v>38</v>
      </c>
      <c r="C28" s="7" t="s">
        <v>39</v>
      </c>
      <c r="D28" s="10">
        <f t="shared" si="0"/>
        <v>2.4001999999999999</v>
      </c>
      <c r="E28" s="13">
        <f>'[1]июнь 2016'!E27+'[1]май 2016'!E27+'[1]апрель 2016'!E27</f>
        <v>0</v>
      </c>
      <c r="F28" s="13">
        <f>'[1]июнь 2016'!F27+'[1]май 2016'!F27+'[1]апрель 2016'!F27</f>
        <v>2.4001999999999999</v>
      </c>
    </row>
    <row r="29" spans="1:6" ht="14.25" customHeight="1">
      <c r="A29" s="115"/>
      <c r="B29" s="116"/>
      <c r="C29" s="7" t="s">
        <v>11</v>
      </c>
      <c r="D29" s="10">
        <f t="shared" si="0"/>
        <v>846.8119999999999</v>
      </c>
      <c r="E29" s="13">
        <f>'[1]июнь 2016'!E28+'[1]май 2016'!E28+'[1]апрель 2016'!E28</f>
        <v>0</v>
      </c>
      <c r="F29" s="13">
        <f>'[1]июнь 2016'!F28+'[1]май 2016'!F28+'[1]апрель 2016'!F28</f>
        <v>846.8119999999999</v>
      </c>
    </row>
    <row r="30" spans="1:6">
      <c r="A30" s="115" t="s">
        <v>40</v>
      </c>
      <c r="B30" s="116" t="s">
        <v>41</v>
      </c>
      <c r="C30" s="7" t="s">
        <v>14</v>
      </c>
      <c r="D30" s="10">
        <f t="shared" si="0"/>
        <v>1.0167000000000002</v>
      </c>
      <c r="E30" s="13">
        <f>'[1]июнь 2016'!E29+'[1]май 2016'!E29+'[1]апрель 2016'!E29</f>
        <v>0.80300000000000005</v>
      </c>
      <c r="F30" s="13">
        <f>'[1]июнь 2016'!F29+'[1]май 2016'!F29+'[1]апрель 2016'!F29</f>
        <v>0.21370000000000003</v>
      </c>
    </row>
    <row r="31" spans="1:6">
      <c r="A31" s="115"/>
      <c r="B31" s="116"/>
      <c r="C31" s="7" t="s">
        <v>11</v>
      </c>
      <c r="D31" s="10">
        <f t="shared" si="0"/>
        <v>901.35799999999995</v>
      </c>
      <c r="E31" s="13">
        <f>'[1]июнь 2016'!E30+'[1]май 2016'!E30+'[1]апрель 2016'!E30</f>
        <v>673.46199999999999</v>
      </c>
      <c r="F31" s="13">
        <f>'[1]июнь 2016'!F30+'[1]май 2016'!F30+'[1]апрель 2016'!F30</f>
        <v>227.89600000000002</v>
      </c>
    </row>
    <row r="32" spans="1:6">
      <c r="A32" s="115" t="s">
        <v>42</v>
      </c>
      <c r="B32" s="117" t="s">
        <v>43</v>
      </c>
      <c r="C32" s="7" t="s">
        <v>14</v>
      </c>
      <c r="D32" s="10">
        <f t="shared" si="0"/>
        <v>20.950000000000003</v>
      </c>
      <c r="E32" s="13">
        <f>'[1]июнь 2016'!E31+'[1]май 2016'!E31+'[1]апрель 2016'!E31</f>
        <v>4.7140000000000004</v>
      </c>
      <c r="F32" s="13">
        <f>'[1]июнь 2016'!F31+'[1]май 2016'!F31+'[1]апрель 2016'!F31</f>
        <v>16.236000000000001</v>
      </c>
    </row>
    <row r="33" spans="1:6">
      <c r="A33" s="115"/>
      <c r="B33" s="117"/>
      <c r="C33" s="7" t="s">
        <v>44</v>
      </c>
      <c r="D33" s="10">
        <f t="shared" si="0"/>
        <v>37</v>
      </c>
      <c r="E33" s="13">
        <f>'[1]июнь 2016'!E32+'[1]май 2016'!E32+'[1]апрель 2016'!E32</f>
        <v>11</v>
      </c>
      <c r="F33" s="13">
        <f>'[1]июнь 2016'!F32+'[1]май 2016'!F32+'[1]апрель 2016'!F32</f>
        <v>26</v>
      </c>
    </row>
    <row r="34" spans="1:6">
      <c r="A34" s="115"/>
      <c r="B34" s="117"/>
      <c r="C34" s="7" t="s">
        <v>11</v>
      </c>
      <c r="D34" s="10">
        <f t="shared" si="0"/>
        <v>8631.4629999999997</v>
      </c>
      <c r="E34" s="13">
        <f>'[1]июнь 2016'!E33+'[1]май 2016'!E33+'[1]апрель 2016'!E33</f>
        <v>1510.3630000000001</v>
      </c>
      <c r="F34" s="13">
        <f>'[1]июнь 2016'!F33+'[1]май 2016'!F33+'[1]апрель 2016'!F33</f>
        <v>7121.0999999999995</v>
      </c>
    </row>
    <row r="35" spans="1:6">
      <c r="A35" s="115" t="s">
        <v>45</v>
      </c>
      <c r="B35" s="117" t="s">
        <v>46</v>
      </c>
      <c r="C35" s="7" t="s">
        <v>14</v>
      </c>
      <c r="D35" s="10">
        <f t="shared" si="0"/>
        <v>0</v>
      </c>
      <c r="E35" s="13">
        <f>'[1]июнь 2016'!E34+'[1]май 2016'!E34+'[1]апрель 2016'!E34</f>
        <v>0</v>
      </c>
      <c r="F35" s="13">
        <f>'[1]июнь 2016'!F34+'[1]май 2016'!F34+'[1]апрель 2016'!F34</f>
        <v>0</v>
      </c>
    </row>
    <row r="36" spans="1:6">
      <c r="A36" s="115"/>
      <c r="B36" s="117"/>
      <c r="C36" s="7" t="s">
        <v>11</v>
      </c>
      <c r="D36" s="10">
        <f t="shared" si="0"/>
        <v>0</v>
      </c>
      <c r="E36" s="13">
        <f>'[1]июнь 2016'!E35+'[1]май 2016'!E35+'[1]апрель 2016'!E35</f>
        <v>0</v>
      </c>
      <c r="F36" s="13">
        <f>'[1]июнь 2016'!F35+'[1]май 2016'!F35+'[1]апрель 2016'!F35</f>
        <v>0</v>
      </c>
    </row>
    <row r="37" spans="1:6">
      <c r="A37" s="115" t="s">
        <v>47</v>
      </c>
      <c r="B37" s="117" t="s">
        <v>48</v>
      </c>
      <c r="C37" s="7" t="s">
        <v>14</v>
      </c>
      <c r="D37" s="10">
        <f t="shared" si="0"/>
        <v>8.8600000000000012E-2</v>
      </c>
      <c r="E37" s="13">
        <f>'[1]июнь 2016'!E36+'[1]май 2016'!E36+'[1]апрель 2016'!E36</f>
        <v>8.8600000000000012E-2</v>
      </c>
      <c r="F37" s="13">
        <f>'[1]июнь 2016'!F36+'[1]май 2016'!F36+'[1]апрель 2016'!F36</f>
        <v>0</v>
      </c>
    </row>
    <row r="38" spans="1:6">
      <c r="A38" s="115"/>
      <c r="B38" s="117"/>
      <c r="C38" s="7" t="s">
        <v>11</v>
      </c>
      <c r="D38" s="10">
        <f t="shared" si="0"/>
        <v>60.454000000000001</v>
      </c>
      <c r="E38" s="13">
        <f>'[1]июнь 2016'!E37+'[1]май 2016'!E37+'[1]апрель 2016'!E37</f>
        <v>60.454000000000001</v>
      </c>
      <c r="F38" s="13">
        <f>'[1]июнь 2016'!F37+'[1]май 2016'!F37+'[1]апрель 2016'!F37</f>
        <v>0</v>
      </c>
    </row>
    <row r="39" spans="1:6">
      <c r="A39" s="115" t="s">
        <v>49</v>
      </c>
      <c r="B39" s="116" t="s">
        <v>50</v>
      </c>
      <c r="C39" s="7" t="s">
        <v>34</v>
      </c>
      <c r="D39" s="10">
        <f t="shared" si="0"/>
        <v>258</v>
      </c>
      <c r="E39" s="13">
        <f>'[1]июнь 2016'!E38+'[1]май 2016'!E38+'[1]апрель 2016'!E38</f>
        <v>258</v>
      </c>
      <c r="F39" s="13">
        <f>'[1]июнь 2016'!F38+'[1]май 2016'!F38+'[1]апрель 2016'!F38</f>
        <v>0</v>
      </c>
    </row>
    <row r="40" spans="1:6">
      <c r="A40" s="115"/>
      <c r="B40" s="116"/>
      <c r="C40" s="7" t="s">
        <v>11</v>
      </c>
      <c r="D40" s="10">
        <f t="shared" si="0"/>
        <v>142.93700000000001</v>
      </c>
      <c r="E40" s="13">
        <f>'[1]июнь 2016'!E39+'[1]май 2016'!E39+'[1]апрель 2016'!E39</f>
        <v>142.93700000000001</v>
      </c>
      <c r="F40" s="13">
        <f>'[1]июнь 2016'!F39+'[1]май 2016'!F39+'[1]апрель 2016'!F39</f>
        <v>0</v>
      </c>
    </row>
    <row r="41" spans="1:6">
      <c r="A41" s="115" t="s">
        <v>51</v>
      </c>
      <c r="B41" s="116" t="s">
        <v>52</v>
      </c>
      <c r="C41" s="7" t="s">
        <v>34</v>
      </c>
      <c r="D41" s="10">
        <f t="shared" si="0"/>
        <v>0</v>
      </c>
      <c r="E41" s="13">
        <f>'[1]июнь 2016'!E40+'[1]май 2016'!E40+'[1]апрель 2016'!E40</f>
        <v>0</v>
      </c>
      <c r="F41" s="13">
        <f>'[1]июнь 2016'!F40+'[1]май 2016'!F40+'[1]апрель 2016'!F40</f>
        <v>0</v>
      </c>
    </row>
    <row r="42" spans="1:6">
      <c r="A42" s="115"/>
      <c r="B42" s="116"/>
      <c r="C42" s="7" t="s">
        <v>11</v>
      </c>
      <c r="D42" s="10">
        <f t="shared" si="0"/>
        <v>0</v>
      </c>
      <c r="E42" s="13">
        <f>'[1]июнь 2016'!E41+'[1]май 2016'!E41+'[1]апрель 2016'!E41</f>
        <v>0</v>
      </c>
      <c r="F42" s="13">
        <f>'[1]июнь 2016'!F41+'[1]май 2016'!F41+'[1]апрель 2016'!F41</f>
        <v>0</v>
      </c>
    </row>
    <row r="43" spans="1:6">
      <c r="A43" s="115" t="s">
        <v>53</v>
      </c>
      <c r="B43" s="116" t="s">
        <v>54</v>
      </c>
      <c r="C43" s="7" t="s">
        <v>39</v>
      </c>
      <c r="D43" s="10">
        <f t="shared" si="0"/>
        <v>0.83740000000000003</v>
      </c>
      <c r="E43" s="13">
        <f>'[1]июнь 2016'!E42+'[1]май 2016'!E42+'[1]апрель 2016'!E42</f>
        <v>0</v>
      </c>
      <c r="F43" s="13">
        <f>'[1]июнь 2016'!F42+'[1]май 2016'!F42+'[1]апрель 2016'!F42</f>
        <v>0.83740000000000003</v>
      </c>
    </row>
    <row r="44" spans="1:6">
      <c r="A44" s="115"/>
      <c r="B44" s="116"/>
      <c r="C44" s="7" t="s">
        <v>11</v>
      </c>
      <c r="D44" s="10">
        <f t="shared" si="0"/>
        <v>939.31700000000012</v>
      </c>
      <c r="E44" s="13">
        <f>'[1]июнь 2016'!E43+'[1]май 2016'!E43+'[1]апрель 2016'!E43</f>
        <v>0</v>
      </c>
      <c r="F44" s="13">
        <f>'[1]июнь 2016'!F43+'[1]май 2016'!F43+'[1]апрель 2016'!F43</f>
        <v>939.31700000000012</v>
      </c>
    </row>
    <row r="45" spans="1:6">
      <c r="A45" s="115" t="s">
        <v>55</v>
      </c>
      <c r="B45" s="117" t="s">
        <v>56</v>
      </c>
      <c r="C45" s="7" t="s">
        <v>34</v>
      </c>
      <c r="D45" s="10">
        <f t="shared" si="0"/>
        <v>898</v>
      </c>
      <c r="E45" s="13">
        <f>'[1]июнь 2016'!E44+'[1]май 2016'!E44+'[1]апрель 2016'!E44</f>
        <v>898</v>
      </c>
      <c r="F45" s="13">
        <f>'[1]июнь 2016'!F44+'[1]май 2016'!F44+'[1]апрель 2016'!F44</f>
        <v>0</v>
      </c>
    </row>
    <row r="46" spans="1:6">
      <c r="A46" s="115"/>
      <c r="B46" s="117"/>
      <c r="C46" s="7" t="s">
        <v>11</v>
      </c>
      <c r="D46" s="10">
        <f t="shared" si="0"/>
        <v>515.69900000000007</v>
      </c>
      <c r="E46" s="13">
        <f>'[1]июнь 2016'!E45+'[1]май 2016'!E45+'[1]апрель 2016'!E45</f>
        <v>515.69900000000007</v>
      </c>
      <c r="F46" s="13">
        <f>'[1]июнь 2016'!F45+'[1]май 2016'!F45+'[1]апрель 2016'!F45</f>
        <v>0</v>
      </c>
    </row>
    <row r="47" spans="1:6">
      <c r="A47" s="115" t="s">
        <v>57</v>
      </c>
      <c r="B47" s="117" t="s">
        <v>58</v>
      </c>
      <c r="C47" s="7" t="s">
        <v>34</v>
      </c>
      <c r="D47" s="10">
        <f t="shared" si="0"/>
        <v>9</v>
      </c>
      <c r="E47" s="13">
        <f>'[1]июнь 2016'!E46+'[1]май 2016'!E46+'[1]апрель 2016'!E46</f>
        <v>9</v>
      </c>
      <c r="F47" s="13">
        <f>'[1]июнь 2016'!F46+'[1]май 2016'!F46+'[1]апрель 2016'!F46</f>
        <v>0</v>
      </c>
    </row>
    <row r="48" spans="1:6">
      <c r="A48" s="115"/>
      <c r="B48" s="117"/>
      <c r="C48" s="7" t="s">
        <v>11</v>
      </c>
      <c r="D48" s="10">
        <f t="shared" si="0"/>
        <v>169.98000000000002</v>
      </c>
      <c r="E48" s="13">
        <f>'[1]июнь 2016'!E47+'[1]май 2016'!E47+'[1]апрель 2016'!E47</f>
        <v>169.98000000000002</v>
      </c>
      <c r="F48" s="13">
        <f>'[1]июнь 2016'!F47+'[1]май 2016'!F47+'[1]апрель 2016'!F47</f>
        <v>0</v>
      </c>
    </row>
    <row r="49" spans="1:6">
      <c r="A49" s="115" t="s">
        <v>59</v>
      </c>
      <c r="B49" s="117" t="s">
        <v>60</v>
      </c>
      <c r="C49" s="7" t="s">
        <v>34</v>
      </c>
      <c r="D49" s="10">
        <f t="shared" si="0"/>
        <v>429</v>
      </c>
      <c r="E49" s="13">
        <f>'[1]июнь 2016'!E48+'[1]май 2016'!E48+'[1]апрель 2016'!E48</f>
        <v>429</v>
      </c>
      <c r="F49" s="13">
        <f>'[1]июнь 2016'!F48+'[1]май 2016'!F48+'[1]апрель 2016'!F48</f>
        <v>0</v>
      </c>
    </row>
    <row r="50" spans="1:6">
      <c r="A50" s="115"/>
      <c r="B50" s="117"/>
      <c r="C50" s="7" t="s">
        <v>11</v>
      </c>
      <c r="D50" s="10">
        <f t="shared" si="0"/>
        <v>225.011</v>
      </c>
      <c r="E50" s="13">
        <f>'[1]июнь 2016'!E49+'[1]май 2016'!E49+'[1]апрель 2016'!E49</f>
        <v>225.011</v>
      </c>
      <c r="F50" s="13">
        <f>'[1]июнь 2016'!F49+'[1]май 2016'!F49+'[1]апрель 2016'!F49</f>
        <v>0</v>
      </c>
    </row>
    <row r="51" spans="1:6">
      <c r="A51" s="115" t="s">
        <v>61</v>
      </c>
      <c r="B51" s="117" t="s">
        <v>62</v>
      </c>
      <c r="C51" s="7" t="s">
        <v>14</v>
      </c>
      <c r="D51" s="10">
        <f t="shared" si="0"/>
        <v>0.80260000000000009</v>
      </c>
      <c r="E51" s="13">
        <f>'[1]июнь 2016'!E50+'[1]май 2016'!E50+'[1]апрель 2016'!E50</f>
        <v>0.80260000000000009</v>
      </c>
      <c r="F51" s="13">
        <f>'[1]июнь 2016'!F50+'[1]май 2016'!F50+'[1]апрель 2016'!F50</f>
        <v>0</v>
      </c>
    </row>
    <row r="52" spans="1:6">
      <c r="A52" s="115"/>
      <c r="B52" s="117"/>
      <c r="C52" s="7" t="s">
        <v>11</v>
      </c>
      <c r="D52" s="10">
        <f t="shared" si="0"/>
        <v>1069.3150000000001</v>
      </c>
      <c r="E52" s="13">
        <f>'[1]июнь 2016'!E51+'[1]май 2016'!E51+'[1]апрель 2016'!E51</f>
        <v>1069.3150000000001</v>
      </c>
      <c r="F52" s="13">
        <f>'[1]июнь 2016'!F51+'[1]май 2016'!F51+'[1]апрель 2016'!F51</f>
        <v>0</v>
      </c>
    </row>
    <row r="53" spans="1:6">
      <c r="A53" s="115" t="s">
        <v>63</v>
      </c>
      <c r="B53" s="117" t="s">
        <v>64</v>
      </c>
      <c r="C53" s="7" t="s">
        <v>34</v>
      </c>
      <c r="D53" s="10">
        <f t="shared" si="0"/>
        <v>1</v>
      </c>
      <c r="E53" s="13">
        <f>'[1]июнь 2016'!E52+'[1]май 2016'!E52+'[1]апрель 2016'!E52</f>
        <v>1</v>
      </c>
      <c r="F53" s="13">
        <f>'[1]июнь 2016'!F52+'[1]май 2016'!F52+'[1]апрель 2016'!F52</f>
        <v>0</v>
      </c>
    </row>
    <row r="54" spans="1:6">
      <c r="A54" s="115"/>
      <c r="B54" s="117"/>
      <c r="C54" s="7" t="s">
        <v>11</v>
      </c>
      <c r="D54" s="10">
        <f t="shared" si="0"/>
        <v>6.7389999999999999</v>
      </c>
      <c r="E54" s="13">
        <f>'[1]июнь 2016'!E53+'[1]май 2016'!E53+'[1]апрель 2016'!E53</f>
        <v>6.7389999999999999</v>
      </c>
      <c r="F54" s="13">
        <f>'[1]июнь 2016'!F53+'[1]май 2016'!F53+'[1]апрель 2016'!F53</f>
        <v>0</v>
      </c>
    </row>
    <row r="55" spans="1:6">
      <c r="A55" s="115" t="s">
        <v>65</v>
      </c>
      <c r="B55" s="116" t="s">
        <v>66</v>
      </c>
      <c r="C55" s="7" t="s">
        <v>34</v>
      </c>
      <c r="D55" s="10">
        <f t="shared" si="0"/>
        <v>0</v>
      </c>
      <c r="E55" s="13">
        <f>'[1]июнь 2016'!E54+'[1]май 2016'!E54+'[1]апрель 2016'!E54</f>
        <v>0</v>
      </c>
      <c r="F55" s="13">
        <f>'[1]июнь 2016'!F54+'[1]май 2016'!F54+'[1]апрель 2016'!F54</f>
        <v>0</v>
      </c>
    </row>
    <row r="56" spans="1:6">
      <c r="A56" s="115"/>
      <c r="B56" s="116"/>
      <c r="C56" s="7" t="s">
        <v>11</v>
      </c>
      <c r="D56" s="10">
        <f t="shared" si="0"/>
        <v>0</v>
      </c>
      <c r="E56" s="13">
        <f>'[1]июнь 2016'!E55+'[1]май 2016'!E55+'[1]апрель 2016'!E55</f>
        <v>0</v>
      </c>
      <c r="F56" s="13">
        <f>'[1]июнь 2016'!F55+'[1]май 2016'!F55+'[1]апрель 2016'!F55</f>
        <v>0</v>
      </c>
    </row>
    <row r="57" spans="1:6" ht="14.25" customHeight="1">
      <c r="A57" s="115" t="s">
        <v>67</v>
      </c>
      <c r="B57" s="117" t="s">
        <v>68</v>
      </c>
      <c r="C57" s="7" t="s">
        <v>69</v>
      </c>
      <c r="D57" s="10">
        <f t="shared" si="0"/>
        <v>0</v>
      </c>
      <c r="E57" s="13">
        <f>'[1]июнь 2016'!E56+'[1]май 2016'!E56+'[1]апрель 2016'!E56</f>
        <v>0</v>
      </c>
      <c r="F57" s="13">
        <f>'[1]июнь 2016'!F56+'[1]май 2016'!F56+'[1]апрель 2016'!F56</f>
        <v>0</v>
      </c>
    </row>
    <row r="58" spans="1:6" ht="12.75" customHeight="1">
      <c r="A58" s="115"/>
      <c r="B58" s="117"/>
      <c r="C58" s="7" t="s">
        <v>11</v>
      </c>
      <c r="D58" s="10">
        <f t="shared" si="0"/>
        <v>0</v>
      </c>
      <c r="E58" s="13">
        <f>'[1]июнь 2016'!E57+'[1]май 2016'!E57+'[1]апрель 2016'!E57</f>
        <v>0</v>
      </c>
      <c r="F58" s="13">
        <f>'[1]июнь 2016'!F57+'[1]май 2016'!F57+'[1]апрель 2016'!F57</f>
        <v>0</v>
      </c>
    </row>
    <row r="59" spans="1:6">
      <c r="A59" s="115" t="s">
        <v>70</v>
      </c>
      <c r="B59" s="117" t="s">
        <v>71</v>
      </c>
      <c r="C59" s="7" t="s">
        <v>34</v>
      </c>
      <c r="D59" s="10">
        <f t="shared" si="0"/>
        <v>0</v>
      </c>
      <c r="E59" s="13">
        <f>'[1]июнь 2016'!E58+'[1]май 2016'!E58+'[1]апрель 2016'!E58</f>
        <v>0</v>
      </c>
      <c r="F59" s="13">
        <f>'[1]июнь 2016'!F58+'[1]май 2016'!F58+'[1]апрель 2016'!F58</f>
        <v>0</v>
      </c>
    </row>
    <row r="60" spans="1:6">
      <c r="A60" s="115"/>
      <c r="B60" s="117"/>
      <c r="C60" s="7" t="s">
        <v>11</v>
      </c>
      <c r="D60" s="10">
        <f t="shared" si="0"/>
        <v>0</v>
      </c>
      <c r="E60" s="13">
        <f>'[1]июнь 2016'!E59+'[1]май 2016'!E59+'[1]апрель 2016'!E59</f>
        <v>0</v>
      </c>
      <c r="F60" s="13">
        <f>'[1]июнь 2016'!F59+'[1]май 2016'!F59+'[1]апрель 2016'!F59</f>
        <v>0</v>
      </c>
    </row>
    <row r="61" spans="1:6">
      <c r="A61" s="115" t="s">
        <v>72</v>
      </c>
      <c r="B61" s="117" t="s">
        <v>73</v>
      </c>
      <c r="C61" s="7" t="s">
        <v>34</v>
      </c>
      <c r="D61" s="10">
        <f t="shared" si="0"/>
        <v>0</v>
      </c>
      <c r="E61" s="13">
        <f>'[1]июнь 2016'!E60+'[1]май 2016'!E60+'[1]апрель 2016'!E60</f>
        <v>0</v>
      </c>
      <c r="F61" s="13">
        <f>'[1]июнь 2016'!F60+'[1]май 2016'!F60+'[1]апрель 2016'!F60</f>
        <v>0</v>
      </c>
    </row>
    <row r="62" spans="1:6">
      <c r="A62" s="115"/>
      <c r="B62" s="117"/>
      <c r="C62" s="7" t="s">
        <v>11</v>
      </c>
      <c r="D62" s="10">
        <f t="shared" si="0"/>
        <v>0</v>
      </c>
      <c r="E62" s="13">
        <f>'[1]июнь 2016'!E61+'[1]май 2016'!E61+'[1]апрель 2016'!E61</f>
        <v>0</v>
      </c>
      <c r="F62" s="13">
        <f>'[1]июнь 2016'!F61+'[1]май 2016'!F61+'[1]апрель 2016'!F61</f>
        <v>0</v>
      </c>
    </row>
    <row r="63" spans="1:6">
      <c r="A63" s="115" t="s">
        <v>74</v>
      </c>
      <c r="B63" s="117" t="s">
        <v>75</v>
      </c>
      <c r="C63" s="7" t="s">
        <v>76</v>
      </c>
      <c r="D63" s="10">
        <f t="shared" si="0"/>
        <v>0</v>
      </c>
      <c r="E63" s="13">
        <f>'[1]июнь 2016'!E62+'[1]май 2016'!E62+'[1]апрель 2016'!E62</f>
        <v>0</v>
      </c>
      <c r="F63" s="13">
        <f>'[1]июнь 2016'!F62+'[1]май 2016'!F62+'[1]апрель 2016'!F62</f>
        <v>0</v>
      </c>
    </row>
    <row r="64" spans="1:6">
      <c r="A64" s="115"/>
      <c r="B64" s="117"/>
      <c r="C64" s="7" t="s">
        <v>11</v>
      </c>
      <c r="D64" s="10">
        <f t="shared" si="0"/>
        <v>0</v>
      </c>
      <c r="E64" s="13">
        <f>'[1]июнь 2016'!E63+'[1]май 2016'!E63+'[1]апрель 2016'!E63</f>
        <v>0</v>
      </c>
      <c r="F64" s="13">
        <f>'[1]июнь 2016'!F63+'[1]май 2016'!F63+'[1]апрель 2016'!F63</f>
        <v>0</v>
      </c>
    </row>
    <row r="65" spans="1:6">
      <c r="A65" s="115" t="s">
        <v>77</v>
      </c>
      <c r="B65" s="117" t="s">
        <v>78</v>
      </c>
      <c r="C65" s="7" t="s">
        <v>69</v>
      </c>
      <c r="D65" s="10">
        <f t="shared" si="0"/>
        <v>0</v>
      </c>
      <c r="E65" s="13">
        <f>'[1]июнь 2016'!E64+'[1]май 2016'!E64+'[1]апрель 2016'!E64</f>
        <v>0</v>
      </c>
      <c r="F65" s="13">
        <f>'[1]июнь 2016'!F64+'[1]май 2016'!F64+'[1]апрель 2016'!F64</f>
        <v>0</v>
      </c>
    </row>
    <row r="66" spans="1:6">
      <c r="A66" s="115"/>
      <c r="B66" s="117"/>
      <c r="C66" s="7" t="s">
        <v>11</v>
      </c>
      <c r="D66" s="10">
        <f t="shared" si="0"/>
        <v>0</v>
      </c>
      <c r="E66" s="13">
        <f>'[1]июнь 2016'!E65+'[1]май 2016'!E65+'[1]апрель 2016'!E65</f>
        <v>0</v>
      </c>
      <c r="F66" s="13">
        <f>'[1]июнь 2016'!F65+'[1]май 2016'!F65+'[1]апрель 2016'!F65</f>
        <v>0</v>
      </c>
    </row>
    <row r="67" spans="1:6" s="11" customFormat="1" ht="14.25" customHeight="1">
      <c r="A67" s="16" t="s">
        <v>79</v>
      </c>
      <c r="B67" s="9" t="s">
        <v>80</v>
      </c>
      <c r="C67" s="8" t="s">
        <v>11</v>
      </c>
      <c r="D67" s="10">
        <f t="shared" si="0"/>
        <v>2039.7634</v>
      </c>
      <c r="E67" s="10">
        <f>'[1]июнь 2016'!E66+'[1]май 2016'!E66+'[1]апрель 2016'!E66</f>
        <v>2039.7634</v>
      </c>
      <c r="F67" s="10">
        <f>'[1]июнь 2016'!F66+'[1]май 2016'!F66+'[1]апрель 2016'!F66</f>
        <v>0</v>
      </c>
    </row>
    <row r="68" spans="1:6">
      <c r="A68" s="115" t="s">
        <v>81</v>
      </c>
      <c r="B68" s="116" t="s">
        <v>82</v>
      </c>
      <c r="C68" s="7" t="s">
        <v>39</v>
      </c>
      <c r="D68" s="10">
        <f t="shared" si="0"/>
        <v>1.4546000000000006</v>
      </c>
      <c r="E68" s="13">
        <f>'[1]июнь 2016'!E67+'[1]май 2016'!E67+'[1]апрель 2016'!E67</f>
        <v>1.4546000000000006</v>
      </c>
      <c r="F68" s="13">
        <f>'[1]июнь 2016'!F67+'[1]май 2016'!F67+'[1]апрель 2016'!F67</f>
        <v>0</v>
      </c>
    </row>
    <row r="69" spans="1:6">
      <c r="A69" s="115"/>
      <c r="B69" s="116"/>
      <c r="C69" s="7" t="s">
        <v>11</v>
      </c>
      <c r="D69" s="10">
        <f t="shared" si="0"/>
        <v>1644.2034000000001</v>
      </c>
      <c r="E69" s="13">
        <f>'[1]июнь 2016'!E68+'[1]май 2016'!E68+'[1]апрель 2016'!E68</f>
        <v>1644.2034000000001</v>
      </c>
      <c r="F69" s="13">
        <f>'[1]июнь 2016'!F68+'[1]май 2016'!F68+'[1]апрель 2016'!F68</f>
        <v>0</v>
      </c>
    </row>
    <row r="70" spans="1:6">
      <c r="A70" s="115" t="s">
        <v>83</v>
      </c>
      <c r="B70" s="116" t="s">
        <v>84</v>
      </c>
      <c r="C70" s="7" t="s">
        <v>85</v>
      </c>
      <c r="D70" s="10">
        <f t="shared" si="0"/>
        <v>0.11900000000000002</v>
      </c>
      <c r="E70" s="13">
        <f>'[1]июнь 2016'!E69+'[1]май 2016'!E69+'[1]апрель 2016'!E69</f>
        <v>0.11900000000000002</v>
      </c>
      <c r="F70" s="13">
        <f>'[1]июнь 2016'!F69+'[1]май 2016'!F69+'[1]апрель 2016'!F69</f>
        <v>0</v>
      </c>
    </row>
    <row r="71" spans="1:6">
      <c r="A71" s="115"/>
      <c r="B71" s="116"/>
      <c r="C71" s="7" t="s">
        <v>11</v>
      </c>
      <c r="D71" s="10">
        <f t="shared" si="0"/>
        <v>107.83500000000002</v>
      </c>
      <c r="E71" s="13">
        <f>'[1]июнь 2016'!E70+'[1]май 2016'!E70+'[1]апрель 2016'!E70</f>
        <v>107.83500000000002</v>
      </c>
      <c r="F71" s="13">
        <f>'[1]июнь 2016'!F70+'[1]май 2016'!F70+'[1]апрель 2016'!F70</f>
        <v>0</v>
      </c>
    </row>
    <row r="72" spans="1:6">
      <c r="A72" s="115" t="s">
        <v>86</v>
      </c>
      <c r="B72" s="116" t="s">
        <v>87</v>
      </c>
      <c r="C72" s="7" t="s">
        <v>39</v>
      </c>
      <c r="D72" s="10">
        <f t="shared" si="0"/>
        <v>0.80910000000000026</v>
      </c>
      <c r="E72" s="13">
        <f>'[1]июнь 2016'!E71+'[1]май 2016'!E71+'[1]апрель 2016'!E71</f>
        <v>0.80910000000000026</v>
      </c>
      <c r="F72" s="13">
        <f>'[1]июнь 2016'!F71+'[1]май 2016'!F71+'[1]апрель 2016'!F71</f>
        <v>0</v>
      </c>
    </row>
    <row r="73" spans="1:6">
      <c r="A73" s="115"/>
      <c r="B73" s="116"/>
      <c r="C73" s="7" t="s">
        <v>11</v>
      </c>
      <c r="D73" s="10">
        <f t="shared" ref="D73:D93" si="1">E73+F73</f>
        <v>864.08140000000003</v>
      </c>
      <c r="E73" s="13">
        <f>'[1]июнь 2016'!E72+'[1]май 2016'!E72+'[1]апрель 2016'!E72</f>
        <v>864.08140000000003</v>
      </c>
      <c r="F73" s="13">
        <f>'[1]июнь 2016'!F72+'[1]май 2016'!F72+'[1]апрель 2016'!F72</f>
        <v>0</v>
      </c>
    </row>
    <row r="74" spans="1:6">
      <c r="A74" s="115" t="s">
        <v>88</v>
      </c>
      <c r="B74" s="116" t="s">
        <v>89</v>
      </c>
      <c r="C74" s="7" t="s">
        <v>39</v>
      </c>
      <c r="D74" s="10">
        <f t="shared" si="1"/>
        <v>0.18900000000000003</v>
      </c>
      <c r="E74" s="13">
        <f>'[1]июнь 2016'!E73+'[1]май 2016'!E73+'[1]апрель 2016'!E73</f>
        <v>0.18900000000000003</v>
      </c>
      <c r="F74" s="13">
        <f>'[1]июнь 2016'!F73+'[1]май 2016'!F73+'[1]апрель 2016'!F73</f>
        <v>0</v>
      </c>
    </row>
    <row r="75" spans="1:6">
      <c r="A75" s="115"/>
      <c r="B75" s="116"/>
      <c r="C75" s="7" t="s">
        <v>11</v>
      </c>
      <c r="D75" s="10">
        <f t="shared" si="1"/>
        <v>162.59999999999997</v>
      </c>
      <c r="E75" s="13">
        <f>'[1]июнь 2016'!E74+'[1]май 2016'!E74+'[1]апрель 2016'!E74</f>
        <v>162.59999999999997</v>
      </c>
      <c r="F75" s="13">
        <f>'[1]июнь 2016'!F74+'[1]май 2016'!F74+'[1]апрель 2016'!F74</f>
        <v>0</v>
      </c>
    </row>
    <row r="76" spans="1:6">
      <c r="A76" s="115" t="s">
        <v>90</v>
      </c>
      <c r="B76" s="116" t="s">
        <v>91</v>
      </c>
      <c r="C76" s="7" t="s">
        <v>39</v>
      </c>
      <c r="D76" s="10">
        <f t="shared" si="1"/>
        <v>0.33750000000000013</v>
      </c>
      <c r="E76" s="13">
        <f>'[1]июнь 2016'!E75+'[1]май 2016'!E75+'[1]апрель 2016'!E75</f>
        <v>0.33750000000000013</v>
      </c>
      <c r="F76" s="13">
        <f>'[1]июнь 2016'!F75+'[1]май 2016'!F75+'[1]апрель 2016'!F75</f>
        <v>0</v>
      </c>
    </row>
    <row r="77" spans="1:6">
      <c r="A77" s="115"/>
      <c r="B77" s="116"/>
      <c r="C77" s="7" t="s">
        <v>11</v>
      </c>
      <c r="D77" s="10">
        <f t="shared" si="1"/>
        <v>509.68700000000007</v>
      </c>
      <c r="E77" s="13">
        <f>'[1]июнь 2016'!E76+'[1]май 2016'!E76+'[1]апрель 2016'!E76</f>
        <v>509.68700000000007</v>
      </c>
      <c r="F77" s="13">
        <f>'[1]июнь 2016'!F76+'[1]май 2016'!F76+'[1]апрель 2016'!F76</f>
        <v>0</v>
      </c>
    </row>
    <row r="78" spans="1:6">
      <c r="A78" s="115" t="s">
        <v>92</v>
      </c>
      <c r="B78" s="116" t="s">
        <v>93</v>
      </c>
      <c r="C78" s="7" t="s">
        <v>34</v>
      </c>
      <c r="D78" s="10">
        <f t="shared" si="1"/>
        <v>3</v>
      </c>
      <c r="E78" s="13">
        <f>'[1]июнь 2016'!E77+'[1]май 2016'!E77+'[1]апрель 2016'!E77</f>
        <v>3</v>
      </c>
      <c r="F78" s="13">
        <f>'[1]июнь 2016'!F77+'[1]май 2016'!F77+'[1]апрель 2016'!F77</f>
        <v>0</v>
      </c>
    </row>
    <row r="79" spans="1:6">
      <c r="A79" s="115"/>
      <c r="B79" s="116"/>
      <c r="C79" s="7" t="s">
        <v>11</v>
      </c>
      <c r="D79" s="10">
        <f t="shared" si="1"/>
        <v>9.0980000000000008</v>
      </c>
      <c r="E79" s="13">
        <f>'[1]июнь 2016'!E78+'[1]май 2016'!E78+'[1]апрель 2016'!E78</f>
        <v>9.0980000000000008</v>
      </c>
      <c r="F79" s="13">
        <f>'[1]июнь 2016'!F78+'[1]май 2016'!F78+'[1]апрель 2016'!F78</f>
        <v>0</v>
      </c>
    </row>
    <row r="80" spans="1:6">
      <c r="A80" s="115" t="s">
        <v>94</v>
      </c>
      <c r="B80" s="117" t="s">
        <v>95</v>
      </c>
      <c r="C80" s="7" t="s">
        <v>34</v>
      </c>
      <c r="D80" s="10">
        <f t="shared" si="1"/>
        <v>524</v>
      </c>
      <c r="E80" s="13">
        <f>'[1]июнь 2016'!E79+'[1]май 2016'!E79+'[1]апрель 2016'!E79</f>
        <v>524</v>
      </c>
      <c r="F80" s="13">
        <f>'[1]июнь 2016'!F79+'[1]май 2016'!F79+'[1]апрель 2016'!F79</f>
        <v>0</v>
      </c>
    </row>
    <row r="81" spans="1:6">
      <c r="A81" s="115"/>
      <c r="B81" s="117"/>
      <c r="C81" s="7" t="s">
        <v>11</v>
      </c>
      <c r="D81" s="10">
        <f t="shared" si="1"/>
        <v>386.46199999999999</v>
      </c>
      <c r="E81" s="13">
        <f>'[1]июнь 2016'!E80+'[1]май 2016'!E80+'[1]апрель 2016'!E80</f>
        <v>386.46199999999999</v>
      </c>
      <c r="F81" s="13">
        <f>'[1]июнь 2016'!F80+'[1]май 2016'!F80+'[1]апрель 2016'!F80</f>
        <v>0</v>
      </c>
    </row>
    <row r="82" spans="1:6" s="11" customFormat="1" ht="14.25" customHeight="1">
      <c r="A82" s="8" t="s">
        <v>96</v>
      </c>
      <c r="B82" s="9" t="s">
        <v>97</v>
      </c>
      <c r="C82" s="8" t="s">
        <v>11</v>
      </c>
      <c r="D82" s="10">
        <f t="shared" si="1"/>
        <v>732.6389999999999</v>
      </c>
      <c r="E82" s="10">
        <f>'[1]июнь 2016'!E81+'[1]май 2016'!E81+'[1]апрель 2016'!E81</f>
        <v>732.6389999999999</v>
      </c>
      <c r="F82" s="10">
        <f>'[1]июнь 2016'!F81+'[1]май 2016'!F81+'[1]апрель 2016'!F81</f>
        <v>0</v>
      </c>
    </row>
    <row r="83" spans="1:6">
      <c r="A83" s="118">
        <v>25</v>
      </c>
      <c r="B83" s="116" t="s">
        <v>98</v>
      </c>
      <c r="C83" s="7" t="s">
        <v>39</v>
      </c>
      <c r="D83" s="10">
        <f t="shared" si="1"/>
        <v>0.47399999999999998</v>
      </c>
      <c r="E83" s="13">
        <f>'[1]июнь 2016'!E82+'[1]май 2016'!E82+'[1]апрель 2016'!E82</f>
        <v>0.47399999999999998</v>
      </c>
      <c r="F83" s="13">
        <f>'[1]июнь 2016'!F82+'[1]май 2016'!F82+'[1]апрель 2016'!F82</f>
        <v>0</v>
      </c>
    </row>
    <row r="84" spans="1:6">
      <c r="A84" s="118"/>
      <c r="B84" s="116"/>
      <c r="C84" s="7" t="s">
        <v>11</v>
      </c>
      <c r="D84" s="10">
        <f t="shared" si="1"/>
        <v>57.822999999999993</v>
      </c>
      <c r="E84" s="13">
        <f>'[1]июнь 2016'!E83+'[1]май 2016'!E83+'[1]апрель 2016'!E83</f>
        <v>57.822999999999993</v>
      </c>
      <c r="F84" s="13">
        <f>'[1]июнь 2016'!F83+'[1]май 2016'!F83+'[1]апрель 2016'!F83</f>
        <v>0</v>
      </c>
    </row>
    <row r="85" spans="1:6">
      <c r="A85" s="118">
        <v>26</v>
      </c>
      <c r="B85" s="126" t="s">
        <v>99</v>
      </c>
      <c r="C85" s="17" t="s">
        <v>34</v>
      </c>
      <c r="D85" s="10">
        <f t="shared" si="1"/>
        <v>1260</v>
      </c>
      <c r="E85" s="13">
        <f>'[1]июнь 2016'!E84+'[1]май 2016'!E84+'[1]апрель 2016'!E84</f>
        <v>1260</v>
      </c>
      <c r="F85" s="13">
        <f>'[1]июнь 2016'!F84+'[1]май 2016'!F84+'[1]апрель 2016'!F84</f>
        <v>0</v>
      </c>
    </row>
    <row r="86" spans="1:6">
      <c r="A86" s="118"/>
      <c r="B86" s="126"/>
      <c r="C86" s="7" t="s">
        <v>11</v>
      </c>
      <c r="D86" s="10">
        <f t="shared" si="1"/>
        <v>561.55499999999984</v>
      </c>
      <c r="E86" s="13">
        <f>'[1]июнь 2016'!E85+'[1]май 2016'!E85+'[1]апрель 2016'!E85</f>
        <v>561.55499999999984</v>
      </c>
      <c r="F86" s="13">
        <f>'[1]июнь 2016'!F85+'[1]май 2016'!F85+'[1]апрель 2016'!F85</f>
        <v>0</v>
      </c>
    </row>
    <row r="87" spans="1:6">
      <c r="A87" s="115" t="s">
        <v>100</v>
      </c>
      <c r="B87" s="116" t="s">
        <v>101</v>
      </c>
      <c r="C87" s="7" t="s">
        <v>34</v>
      </c>
      <c r="D87" s="10">
        <f t="shared" si="1"/>
        <v>44</v>
      </c>
      <c r="E87" s="13">
        <f>'[1]июнь 2016'!E86+'[1]май 2016'!E86+'[1]апрель 2016'!E86</f>
        <v>44</v>
      </c>
      <c r="F87" s="13">
        <f>'[1]июнь 2016'!F86+'[1]май 2016'!F86+'[1]апрель 2016'!F86</f>
        <v>0</v>
      </c>
    </row>
    <row r="88" spans="1:6">
      <c r="A88" s="115"/>
      <c r="B88" s="116"/>
      <c r="C88" s="7" t="s">
        <v>11</v>
      </c>
      <c r="D88" s="10">
        <f t="shared" si="1"/>
        <v>113.261</v>
      </c>
      <c r="E88" s="13">
        <f>'[1]июнь 2016'!E87+'[1]май 2016'!E87+'[1]апрель 2016'!E87</f>
        <v>113.261</v>
      </c>
      <c r="F88" s="13">
        <f>'[1]июнь 2016'!F87+'[1]май 2016'!F87+'[1]апрель 2016'!F87</f>
        <v>0</v>
      </c>
    </row>
    <row r="89" spans="1:6" s="11" customFormat="1" ht="21">
      <c r="A89" s="8" t="s">
        <v>102</v>
      </c>
      <c r="B89" s="18" t="s">
        <v>103</v>
      </c>
      <c r="C89" s="8" t="s">
        <v>11</v>
      </c>
      <c r="D89" s="10">
        <f t="shared" si="1"/>
        <v>0</v>
      </c>
      <c r="E89" s="10">
        <f>'[1]июнь 2016'!E88+'[1]май 2016'!E88+'[1]апрель 2016'!E88</f>
        <v>0</v>
      </c>
      <c r="F89" s="10">
        <f>'[1]июнь 2016'!F88+'[1]май 2016'!F88+'[1]апрель 2016'!F88</f>
        <v>0</v>
      </c>
    </row>
    <row r="90" spans="1:6" ht="15" customHeight="1">
      <c r="A90" s="15" t="s">
        <v>104</v>
      </c>
      <c r="B90" s="12" t="s">
        <v>105</v>
      </c>
      <c r="C90" s="7" t="s">
        <v>11</v>
      </c>
      <c r="D90" s="10">
        <f t="shared" si="1"/>
        <v>0</v>
      </c>
      <c r="E90" s="13">
        <f>'[1]июнь 2016'!E89+'[1]май 2016'!E89+'[1]апрель 2016'!E89</f>
        <v>0</v>
      </c>
      <c r="F90" s="13">
        <f>'[1]июнь 2016'!F89+'[1]май 2016'!F89+'[1]апрель 2016'!F89</f>
        <v>0</v>
      </c>
    </row>
    <row r="91" spans="1:6" ht="16.5" customHeight="1">
      <c r="A91" s="15" t="s">
        <v>106</v>
      </c>
      <c r="B91" s="12" t="s">
        <v>107</v>
      </c>
      <c r="C91" s="7" t="s">
        <v>11</v>
      </c>
      <c r="D91" s="10">
        <f t="shared" si="1"/>
        <v>0</v>
      </c>
      <c r="E91" s="13">
        <f>'[1]июнь 2016'!E90+'[1]май 2016'!E90+'[1]апрель 2016'!E90</f>
        <v>0</v>
      </c>
      <c r="F91" s="13">
        <f>'[1]июнь 2016'!F90+'[1]май 2016'!F90+'[1]апрель 2016'!F90</f>
        <v>0</v>
      </c>
    </row>
    <row r="92" spans="1:6" ht="15.75" customHeight="1">
      <c r="A92" s="15" t="s">
        <v>108</v>
      </c>
      <c r="B92" s="12" t="s">
        <v>109</v>
      </c>
      <c r="C92" s="7" t="s">
        <v>11</v>
      </c>
      <c r="D92" s="10">
        <f t="shared" si="1"/>
        <v>252.495</v>
      </c>
      <c r="E92" s="13">
        <f>'[1]июнь 2016'!E91+'[1]май 2016'!E91+'[1]апрель 2016'!E91</f>
        <v>243.74</v>
      </c>
      <c r="F92" s="13">
        <f>'[1]июнь 2016'!F91+'[1]май 2016'!F91+'[1]апрель 2016'!F91</f>
        <v>8.754999999999999</v>
      </c>
    </row>
    <row r="93" spans="1:6" s="11" customFormat="1" ht="15.75" customHeight="1">
      <c r="A93" s="8"/>
      <c r="B93" s="9" t="s">
        <v>110</v>
      </c>
      <c r="C93" s="8" t="s">
        <v>11</v>
      </c>
      <c r="D93" s="10">
        <f t="shared" si="1"/>
        <v>16646.4784</v>
      </c>
      <c r="E93" s="10">
        <f>'[1]июнь 2016'!E92+'[1]май 2016'!E92+'[1]апрель 2016'!E92</f>
        <v>7502.5984000000008</v>
      </c>
      <c r="F93" s="10">
        <f>'[1]июнь 2016'!F92+'[1]май 2016'!F92+'[1]апрель 2016'!F92</f>
        <v>9143.8799999999992</v>
      </c>
    </row>
    <row r="94" spans="1:6">
      <c r="A94" s="19"/>
      <c r="B94" s="20"/>
      <c r="C94" s="21"/>
      <c r="D94" s="22"/>
      <c r="E94" s="23"/>
      <c r="F94" s="24"/>
    </row>
    <row r="95" spans="1:6">
      <c r="A95" s="25"/>
      <c r="B95" s="26"/>
      <c r="C95" s="27"/>
      <c r="D95" s="22"/>
      <c r="E95" s="23"/>
      <c r="F95" s="23"/>
    </row>
    <row r="96" spans="1:6">
      <c r="A96" s="2"/>
      <c r="B96" s="2"/>
      <c r="C96" s="28"/>
      <c r="D96" s="29"/>
      <c r="E96" s="2"/>
      <c r="F96" s="2"/>
    </row>
    <row r="97" spans="1:6">
      <c r="A97" s="125" t="s">
        <v>111</v>
      </c>
      <c r="B97" s="125"/>
      <c r="C97" s="125"/>
      <c r="D97" s="125"/>
      <c r="E97" s="125"/>
      <c r="F97" s="125"/>
    </row>
    <row r="98" spans="1:6">
      <c r="A98" s="115" t="s">
        <v>112</v>
      </c>
      <c r="B98" s="116" t="s">
        <v>113</v>
      </c>
      <c r="C98" s="7" t="s">
        <v>34</v>
      </c>
      <c r="D98" s="8">
        <f>E98+F98</f>
        <v>0</v>
      </c>
      <c r="E98" s="7">
        <f>'[1]июнь 2016'!E97+'[1]май 2016'!E97+'[1]апрель 2016'!E97</f>
        <v>0</v>
      </c>
      <c r="F98" s="7"/>
    </row>
    <row r="99" spans="1:6">
      <c r="A99" s="115"/>
      <c r="B99" s="116"/>
      <c r="C99" s="7" t="s">
        <v>11</v>
      </c>
      <c r="D99" s="8">
        <f t="shared" ref="D99:D113" si="2">E99+F99</f>
        <v>0</v>
      </c>
      <c r="E99" s="7">
        <f>'[1]июнь 2016'!E98+'[1]май 2016'!E98+'[1]апрель 2016'!E98</f>
        <v>0</v>
      </c>
      <c r="F99" s="7"/>
    </row>
    <row r="100" spans="1:6">
      <c r="A100" s="115" t="s">
        <v>114</v>
      </c>
      <c r="B100" s="116" t="s">
        <v>115</v>
      </c>
      <c r="C100" s="7" t="s">
        <v>34</v>
      </c>
      <c r="D100" s="8">
        <f t="shared" si="2"/>
        <v>0</v>
      </c>
      <c r="E100" s="7">
        <f>'[1]июнь 2016'!E99+'[1]май 2016'!E99+'[1]апрель 2016'!E99</f>
        <v>0</v>
      </c>
      <c r="F100" s="7"/>
    </row>
    <row r="101" spans="1:6">
      <c r="A101" s="115"/>
      <c r="B101" s="116"/>
      <c r="C101" s="7" t="s">
        <v>11</v>
      </c>
      <c r="D101" s="8">
        <f t="shared" si="2"/>
        <v>0</v>
      </c>
      <c r="E101" s="7">
        <f>'[1]июнь 2016'!E100+'[1]май 2016'!E100+'[1]апрель 2016'!E100</f>
        <v>0</v>
      </c>
      <c r="F101" s="7"/>
    </row>
    <row r="102" spans="1:6">
      <c r="A102" s="115" t="s">
        <v>37</v>
      </c>
      <c r="B102" s="116" t="s">
        <v>116</v>
      </c>
      <c r="C102" s="7" t="s">
        <v>34</v>
      </c>
      <c r="D102" s="8">
        <f t="shared" si="2"/>
        <v>0</v>
      </c>
      <c r="E102" s="7">
        <f>'[1]июнь 2016'!E101+'[1]май 2016'!E101+'[1]апрель 2016'!E101</f>
        <v>0</v>
      </c>
      <c r="F102" s="7"/>
    </row>
    <row r="103" spans="1:6">
      <c r="A103" s="115"/>
      <c r="B103" s="116"/>
      <c r="C103" s="7" t="s">
        <v>11</v>
      </c>
      <c r="D103" s="8">
        <f t="shared" si="2"/>
        <v>0</v>
      </c>
      <c r="E103" s="7">
        <f>'[1]июнь 2016'!E102+'[1]май 2016'!E102+'[1]апрель 2016'!E102</f>
        <v>0</v>
      </c>
      <c r="F103" s="7"/>
    </row>
    <row r="104" spans="1:6">
      <c r="A104" s="115" t="s">
        <v>40</v>
      </c>
      <c r="B104" s="116" t="s">
        <v>117</v>
      </c>
      <c r="C104" s="7" t="s">
        <v>14</v>
      </c>
      <c r="D104" s="8">
        <f t="shared" si="2"/>
        <v>0</v>
      </c>
      <c r="E104" s="7">
        <f>'[1]июнь 2016'!E103+'[1]май 2016'!E103+'[1]апрель 2016'!E103</f>
        <v>0</v>
      </c>
      <c r="F104" s="7"/>
    </row>
    <row r="105" spans="1:6">
      <c r="A105" s="115"/>
      <c r="B105" s="116"/>
      <c r="C105" s="7" t="s">
        <v>11</v>
      </c>
      <c r="D105" s="8">
        <f t="shared" si="2"/>
        <v>0</v>
      </c>
      <c r="E105" s="7">
        <f>'[1]июнь 2016'!E104+'[1]май 2016'!E104+'[1]апрель 2016'!E104</f>
        <v>0</v>
      </c>
      <c r="F105" s="7"/>
    </row>
    <row r="106" spans="1:6">
      <c r="A106" s="115" t="s">
        <v>42</v>
      </c>
      <c r="B106" s="116" t="s">
        <v>118</v>
      </c>
      <c r="C106" s="7" t="s">
        <v>34</v>
      </c>
      <c r="D106" s="8">
        <f t="shared" si="2"/>
        <v>15</v>
      </c>
      <c r="E106" s="7">
        <f>'[1]июнь 2016'!E105+'[1]май 2016'!E105+'[1]апрель 2016'!E105</f>
        <v>15</v>
      </c>
      <c r="F106" s="7"/>
    </row>
    <row r="107" spans="1:6">
      <c r="A107" s="115"/>
      <c r="B107" s="116"/>
      <c r="C107" s="7" t="s">
        <v>11</v>
      </c>
      <c r="D107" s="8">
        <f t="shared" si="2"/>
        <v>251.34699999999998</v>
      </c>
      <c r="E107" s="7">
        <f>'[1]июнь 2016'!E106+'[1]май 2016'!E106+'[1]апрель 2016'!E106</f>
        <v>251.34699999999998</v>
      </c>
      <c r="F107" s="7"/>
    </row>
    <row r="108" spans="1:6">
      <c r="A108" s="115" t="s">
        <v>45</v>
      </c>
      <c r="B108" s="116" t="s">
        <v>119</v>
      </c>
      <c r="C108" s="7" t="s">
        <v>39</v>
      </c>
      <c r="D108" s="8">
        <f t="shared" si="2"/>
        <v>0</v>
      </c>
      <c r="E108" s="7">
        <f>'[1]июнь 2016'!E107+'[1]май 2016'!E107+'[1]апрель 2016'!E107</f>
        <v>0</v>
      </c>
      <c r="F108" s="7"/>
    </row>
    <row r="109" spans="1:6">
      <c r="A109" s="115"/>
      <c r="B109" s="116"/>
      <c r="C109" s="7" t="s">
        <v>120</v>
      </c>
      <c r="D109" s="8">
        <f t="shared" si="2"/>
        <v>0</v>
      </c>
      <c r="E109" s="7">
        <f>'[1]июнь 2016'!E108+'[1]май 2016'!E108+'[1]апрель 2016'!E108</f>
        <v>0</v>
      </c>
      <c r="F109" s="7"/>
    </row>
    <row r="110" spans="1:6">
      <c r="A110" s="118">
        <v>7</v>
      </c>
      <c r="B110" s="116" t="s">
        <v>121</v>
      </c>
      <c r="C110" s="7" t="s">
        <v>122</v>
      </c>
      <c r="D110" s="8">
        <f t="shared" si="2"/>
        <v>0</v>
      </c>
      <c r="E110" s="7">
        <f>'[1]июнь 2016'!E109+'[1]май 2016'!E109+'[1]апрель 2016'!E109</f>
        <v>0</v>
      </c>
      <c r="F110" s="7"/>
    </row>
    <row r="111" spans="1:6">
      <c r="A111" s="118"/>
      <c r="B111" s="116"/>
      <c r="C111" s="7" t="s">
        <v>11</v>
      </c>
      <c r="D111" s="8">
        <f t="shared" si="2"/>
        <v>0</v>
      </c>
      <c r="E111" s="7">
        <f>'[1]июнь 2016'!E110+'[1]май 2016'!E110+'[1]апрель 2016'!E110</f>
        <v>0</v>
      </c>
      <c r="F111" s="7"/>
    </row>
    <row r="112" spans="1:6" s="11" customFormat="1">
      <c r="A112" s="118">
        <v>8</v>
      </c>
      <c r="B112" s="116" t="s">
        <v>123</v>
      </c>
      <c r="C112" s="7" t="s">
        <v>34</v>
      </c>
      <c r="D112" s="8">
        <f t="shared" si="2"/>
        <v>1</v>
      </c>
      <c r="E112" s="7">
        <f>'[1]июнь 2016'!E111+'[1]май 2016'!E111+'[1]апрель 2016'!E111</f>
        <v>1</v>
      </c>
      <c r="F112" s="7"/>
    </row>
    <row r="113" spans="1:6" s="11" customFormat="1">
      <c r="A113" s="118"/>
      <c r="B113" s="116"/>
      <c r="C113" s="7" t="s">
        <v>11</v>
      </c>
      <c r="D113" s="8">
        <f t="shared" si="2"/>
        <v>5.1749999999999998</v>
      </c>
      <c r="E113" s="7">
        <f>'[1]июнь 2016'!E112+'[1]май 2016'!E112+'[1]апрель 2016'!E112</f>
        <v>5.1749999999999998</v>
      </c>
      <c r="F113" s="7"/>
    </row>
    <row r="114" spans="1:6">
      <c r="A114" s="118">
        <v>9</v>
      </c>
      <c r="B114" s="116" t="s">
        <v>124</v>
      </c>
      <c r="C114" s="7" t="s">
        <v>125</v>
      </c>
      <c r="D114" s="8"/>
      <c r="E114" s="7"/>
      <c r="F114" s="7"/>
    </row>
    <row r="115" spans="1:6">
      <c r="A115" s="118"/>
      <c r="B115" s="116"/>
      <c r="C115" s="7" t="s">
        <v>11</v>
      </c>
      <c r="D115" s="8"/>
      <c r="E115" s="7"/>
      <c r="F115" s="7"/>
    </row>
    <row r="116" spans="1:6">
      <c r="A116" s="15" t="s">
        <v>53</v>
      </c>
      <c r="B116" s="12" t="s">
        <v>126</v>
      </c>
      <c r="C116" s="7" t="s">
        <v>11</v>
      </c>
      <c r="D116" s="8">
        <f>F116</f>
        <v>102.242</v>
      </c>
      <c r="E116" s="7"/>
      <c r="F116" s="7">
        <v>102.242</v>
      </c>
    </row>
    <row r="117" spans="1:6">
      <c r="A117" s="15" t="s">
        <v>127</v>
      </c>
      <c r="B117" s="12" t="s">
        <v>128</v>
      </c>
      <c r="C117" s="7" t="s">
        <v>11</v>
      </c>
      <c r="D117" s="8">
        <f t="shared" ref="D117:D123" si="3">F117</f>
        <v>0</v>
      </c>
      <c r="E117" s="7"/>
      <c r="F117" s="7"/>
    </row>
    <row r="118" spans="1:6">
      <c r="A118" s="15" t="s">
        <v>55</v>
      </c>
      <c r="B118" s="12" t="s">
        <v>129</v>
      </c>
      <c r="C118" s="7" t="s">
        <v>11</v>
      </c>
      <c r="D118" s="8">
        <f t="shared" si="3"/>
        <v>23.079000000000001</v>
      </c>
      <c r="E118" s="7"/>
      <c r="F118" s="7">
        <v>23.079000000000001</v>
      </c>
    </row>
    <row r="119" spans="1:6">
      <c r="A119" s="15" t="s">
        <v>57</v>
      </c>
      <c r="B119" s="12" t="s">
        <v>130</v>
      </c>
      <c r="C119" s="7" t="s">
        <v>11</v>
      </c>
      <c r="D119" s="8">
        <f t="shared" si="3"/>
        <v>0</v>
      </c>
      <c r="E119" s="7"/>
      <c r="F119" s="7"/>
    </row>
    <row r="120" spans="1:6">
      <c r="A120" s="7">
        <v>13</v>
      </c>
      <c r="B120" s="12" t="s">
        <v>131</v>
      </c>
      <c r="C120" s="7" t="s">
        <v>11</v>
      </c>
      <c r="D120" s="8">
        <f t="shared" si="3"/>
        <v>0</v>
      </c>
      <c r="E120" s="7"/>
      <c r="F120" s="7"/>
    </row>
    <row r="121" spans="1:6">
      <c r="A121" s="7">
        <v>14</v>
      </c>
      <c r="B121" s="12" t="s">
        <v>132</v>
      </c>
      <c r="C121" s="7"/>
      <c r="D121" s="8">
        <f t="shared" si="3"/>
        <v>0</v>
      </c>
      <c r="E121" s="7"/>
      <c r="F121" s="7"/>
    </row>
    <row r="122" spans="1:6">
      <c r="A122" s="15" t="s">
        <v>63</v>
      </c>
      <c r="B122" s="12" t="s">
        <v>133</v>
      </c>
      <c r="C122" s="7" t="s">
        <v>11</v>
      </c>
      <c r="D122" s="8">
        <f t="shared" si="3"/>
        <v>0</v>
      </c>
      <c r="E122" s="7"/>
      <c r="F122" s="7"/>
    </row>
    <row r="123" spans="1:6">
      <c r="A123" s="30">
        <v>16</v>
      </c>
      <c r="B123" s="12" t="s">
        <v>134</v>
      </c>
      <c r="C123" s="7" t="s">
        <v>11</v>
      </c>
      <c r="D123" s="8">
        <f t="shared" si="3"/>
        <v>3095.7779999999998</v>
      </c>
      <c r="E123" s="7"/>
      <c r="F123" s="7">
        <v>3095.7779999999998</v>
      </c>
    </row>
    <row r="124" spans="1:6">
      <c r="A124" s="15" t="s">
        <v>135</v>
      </c>
      <c r="B124" s="12" t="s">
        <v>136</v>
      </c>
      <c r="C124" s="7" t="s">
        <v>120</v>
      </c>
      <c r="D124" s="8"/>
      <c r="E124" s="7"/>
      <c r="F124" s="7"/>
    </row>
    <row r="125" spans="1:6">
      <c r="A125" s="115" t="s">
        <v>137</v>
      </c>
      <c r="B125" s="116" t="s">
        <v>138</v>
      </c>
      <c r="C125" s="7" t="s">
        <v>34</v>
      </c>
      <c r="D125" s="8"/>
      <c r="E125" s="7"/>
      <c r="F125" s="7"/>
    </row>
    <row r="126" spans="1:6">
      <c r="A126" s="115"/>
      <c r="B126" s="116"/>
      <c r="C126" s="7" t="s">
        <v>11</v>
      </c>
      <c r="D126" s="8"/>
      <c r="E126" s="7"/>
      <c r="F126" s="7"/>
    </row>
    <row r="127" spans="1:6">
      <c r="A127" s="115" t="s">
        <v>139</v>
      </c>
      <c r="B127" s="116" t="s">
        <v>140</v>
      </c>
      <c r="C127" s="7" t="s">
        <v>34</v>
      </c>
      <c r="D127" s="8"/>
      <c r="E127" s="7"/>
      <c r="F127" s="7"/>
    </row>
    <row r="128" spans="1:6">
      <c r="A128" s="115"/>
      <c r="B128" s="116"/>
      <c r="C128" s="7" t="s">
        <v>141</v>
      </c>
      <c r="D128" s="8"/>
      <c r="E128" s="7"/>
      <c r="F128" s="7"/>
    </row>
    <row r="129" spans="1:112">
      <c r="A129" s="115" t="s">
        <v>142</v>
      </c>
      <c r="B129" s="116" t="s">
        <v>143</v>
      </c>
      <c r="C129" s="7" t="s">
        <v>34</v>
      </c>
      <c r="D129" s="8"/>
      <c r="E129" s="7"/>
      <c r="F129" s="7"/>
    </row>
    <row r="130" spans="1:112">
      <c r="A130" s="115"/>
      <c r="B130" s="116"/>
      <c r="C130" s="7" t="s">
        <v>11</v>
      </c>
      <c r="D130" s="8"/>
      <c r="E130" s="7"/>
      <c r="F130" s="7"/>
    </row>
    <row r="131" spans="1:112">
      <c r="A131" s="115" t="s">
        <v>144</v>
      </c>
      <c r="B131" s="116" t="s">
        <v>145</v>
      </c>
      <c r="C131" s="7" t="s">
        <v>34</v>
      </c>
      <c r="D131" s="8"/>
      <c r="E131" s="7"/>
      <c r="F131" s="7"/>
    </row>
    <row r="132" spans="1:112">
      <c r="A132" s="115"/>
      <c r="B132" s="116"/>
      <c r="C132" s="7" t="s">
        <v>11</v>
      </c>
      <c r="D132" s="8"/>
      <c r="E132" s="7"/>
      <c r="F132" s="7"/>
    </row>
    <row r="133" spans="1:112" ht="13.5" customHeight="1">
      <c r="A133" s="15" t="s">
        <v>67</v>
      </c>
      <c r="B133" s="12" t="s">
        <v>146</v>
      </c>
      <c r="C133" s="7" t="s">
        <v>11</v>
      </c>
      <c r="D133" s="8">
        <v>111.47199999999999</v>
      </c>
      <c r="E133" s="7">
        <v>111.47199999999999</v>
      </c>
      <c r="F133" s="7"/>
    </row>
    <row r="134" spans="1:112" s="32" customFormat="1" ht="14.25" customHeight="1" thickBot="1">
      <c r="A134" s="15" t="s">
        <v>147</v>
      </c>
      <c r="B134" s="12" t="s">
        <v>148</v>
      </c>
      <c r="C134" s="7" t="s">
        <v>11</v>
      </c>
      <c r="D134" s="8">
        <v>111.47199999999999</v>
      </c>
      <c r="E134" s="7">
        <v>111.47199999999999</v>
      </c>
      <c r="F134" s="7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</row>
    <row r="135" spans="1:112" s="11" customFormat="1" ht="14.25" customHeight="1">
      <c r="A135" s="16" t="s">
        <v>70</v>
      </c>
      <c r="B135" s="9" t="s">
        <v>149</v>
      </c>
      <c r="C135" s="8" t="s">
        <v>34</v>
      </c>
      <c r="D135" s="8">
        <v>1498</v>
      </c>
      <c r="E135" s="7">
        <f>'[1]июнь 2016'!E134+'[1]май 2016'!E134+'[1]апрель 2016'!E134</f>
        <v>1498</v>
      </c>
      <c r="F135" s="8"/>
    </row>
    <row r="136" spans="1:112" s="11" customFormat="1" ht="14.25" customHeight="1">
      <c r="A136" s="16"/>
      <c r="B136" s="9" t="s">
        <v>150</v>
      </c>
      <c r="C136" s="8" t="s">
        <v>11</v>
      </c>
      <c r="D136" s="8">
        <v>68.900000000000006</v>
      </c>
      <c r="E136" s="7">
        <f>'[1]июнь 2016'!E135+'[1]май 2016'!E135+'[1]апрель 2016'!E135</f>
        <v>68.900000000000006</v>
      </c>
      <c r="F136" s="8"/>
    </row>
    <row r="137" spans="1:112">
      <c r="A137" s="115" t="s">
        <v>151</v>
      </c>
      <c r="B137" s="116" t="s">
        <v>152</v>
      </c>
      <c r="C137" s="7" t="s">
        <v>34</v>
      </c>
      <c r="D137" s="8"/>
      <c r="E137" s="7"/>
      <c r="F137" s="7"/>
    </row>
    <row r="138" spans="1:112">
      <c r="A138" s="115"/>
      <c r="B138" s="116"/>
      <c r="C138" s="7" t="s">
        <v>11</v>
      </c>
      <c r="D138" s="8"/>
      <c r="E138" s="7"/>
      <c r="F138" s="7"/>
    </row>
    <row r="139" spans="1:112">
      <c r="A139" s="115" t="s">
        <v>153</v>
      </c>
      <c r="B139" s="116" t="s">
        <v>154</v>
      </c>
      <c r="C139" s="7" t="s">
        <v>34</v>
      </c>
      <c r="D139" s="8"/>
      <c r="E139" s="7"/>
      <c r="F139" s="7"/>
    </row>
    <row r="140" spans="1:112">
      <c r="A140" s="115"/>
      <c r="B140" s="116"/>
      <c r="C140" s="7" t="s">
        <v>11</v>
      </c>
      <c r="D140" s="8"/>
      <c r="E140" s="7"/>
      <c r="F140" s="7"/>
    </row>
    <row r="141" spans="1:112">
      <c r="A141" s="115" t="s">
        <v>155</v>
      </c>
      <c r="B141" s="116" t="s">
        <v>156</v>
      </c>
      <c r="C141" s="7" t="s">
        <v>34</v>
      </c>
      <c r="D141" s="8"/>
      <c r="E141" s="7"/>
      <c r="F141" s="7"/>
    </row>
    <row r="142" spans="1:112">
      <c r="A142" s="115"/>
      <c r="B142" s="116"/>
      <c r="C142" s="7" t="s">
        <v>11</v>
      </c>
      <c r="D142" s="8"/>
      <c r="E142" s="7"/>
      <c r="F142" s="7"/>
    </row>
    <row r="143" spans="1:112">
      <c r="A143" s="115" t="s">
        <v>157</v>
      </c>
      <c r="B143" s="116" t="s">
        <v>158</v>
      </c>
      <c r="C143" s="7" t="s">
        <v>34</v>
      </c>
      <c r="D143" s="8">
        <v>362</v>
      </c>
      <c r="E143" s="7">
        <f>'[1]июнь 2016'!E142+'[1]май 2016'!E142+'[1]апрель 2016'!E142</f>
        <v>362</v>
      </c>
      <c r="F143" s="7"/>
    </row>
    <row r="144" spans="1:112">
      <c r="A144" s="115"/>
      <c r="B144" s="116"/>
      <c r="C144" s="7" t="s">
        <v>11</v>
      </c>
      <c r="D144" s="8">
        <v>16.649999999999999</v>
      </c>
      <c r="E144" s="7">
        <f>'[1]июнь 2016'!E143+'[1]май 2016'!E143+'[1]апрель 2016'!E143</f>
        <v>16.649999999999999</v>
      </c>
      <c r="F144" s="7"/>
    </row>
    <row r="145" spans="1:6">
      <c r="A145" s="115" t="s">
        <v>159</v>
      </c>
      <c r="B145" s="116" t="s">
        <v>160</v>
      </c>
      <c r="C145" s="7" t="s">
        <v>34</v>
      </c>
      <c r="D145" s="8">
        <v>695</v>
      </c>
      <c r="E145" s="7">
        <f>'[1]июнь 2016'!E144+'[1]май 2016'!E144+'[1]апрель 2016'!E144</f>
        <v>695</v>
      </c>
      <c r="F145" s="7"/>
    </row>
    <row r="146" spans="1:6">
      <c r="A146" s="115"/>
      <c r="B146" s="116"/>
      <c r="C146" s="7" t="s">
        <v>11</v>
      </c>
      <c r="D146" s="8">
        <v>31.963999999999999</v>
      </c>
      <c r="E146" s="7">
        <f>'[1]июнь 2016'!E145+'[1]май 2016'!E145+'[1]апрель 2016'!E145</f>
        <v>31.963999999999999</v>
      </c>
      <c r="F146" s="7"/>
    </row>
    <row r="147" spans="1:6">
      <c r="A147" s="115" t="s">
        <v>161</v>
      </c>
      <c r="B147" s="116" t="s">
        <v>162</v>
      </c>
      <c r="C147" s="7" t="s">
        <v>34</v>
      </c>
      <c r="D147" s="8">
        <v>231</v>
      </c>
      <c r="E147" s="7">
        <f>'[1]июнь 2016'!E146+'[1]май 2016'!E146+'[1]апрель 2016'!E146</f>
        <v>231</v>
      </c>
      <c r="F147" s="7"/>
    </row>
    <row r="148" spans="1:6">
      <c r="A148" s="115"/>
      <c r="B148" s="116"/>
      <c r="C148" s="7" t="s">
        <v>11</v>
      </c>
      <c r="D148" s="8">
        <v>10.625999999999999</v>
      </c>
      <c r="E148" s="7">
        <f>'[1]июнь 2016'!E147+'[1]май 2016'!E147+'[1]апрель 2016'!E147</f>
        <v>10.625999999999999</v>
      </c>
      <c r="F148" s="7"/>
    </row>
    <row r="149" spans="1:6">
      <c r="A149" s="115" t="s">
        <v>163</v>
      </c>
      <c r="B149" s="116" t="s">
        <v>164</v>
      </c>
      <c r="C149" s="7" t="s">
        <v>34</v>
      </c>
      <c r="D149" s="8">
        <v>210</v>
      </c>
      <c r="E149" s="7">
        <f>'[1]июнь 2016'!E148+'[1]май 2016'!E148+'[1]апрель 2016'!E148</f>
        <v>210</v>
      </c>
      <c r="F149" s="7"/>
    </row>
    <row r="150" spans="1:6">
      <c r="A150" s="115"/>
      <c r="B150" s="116"/>
      <c r="C150" s="7" t="s">
        <v>11</v>
      </c>
      <c r="D150" s="8">
        <v>9.66</v>
      </c>
      <c r="E150" s="7">
        <f>'[1]июнь 2016'!E149+'[1]май 2016'!E149+'[1]апрель 2016'!E149</f>
        <v>9.66</v>
      </c>
      <c r="F150" s="7"/>
    </row>
    <row r="151" spans="1:6">
      <c r="A151" s="115" t="s">
        <v>165</v>
      </c>
      <c r="B151" s="116" t="s">
        <v>166</v>
      </c>
      <c r="C151" s="7" t="s">
        <v>34</v>
      </c>
      <c r="D151" s="8"/>
      <c r="E151" s="7"/>
      <c r="F151" s="7"/>
    </row>
    <row r="152" spans="1:6">
      <c r="A152" s="115"/>
      <c r="B152" s="116"/>
      <c r="C152" s="7" t="s">
        <v>11</v>
      </c>
      <c r="D152" s="8"/>
      <c r="E152" s="7"/>
      <c r="F152" s="7"/>
    </row>
    <row r="153" spans="1:6">
      <c r="A153" s="2"/>
      <c r="B153" s="2"/>
      <c r="C153" s="2"/>
      <c r="D153" s="29"/>
      <c r="E153" s="2"/>
      <c r="F153" s="2"/>
    </row>
    <row r="154" spans="1:6">
      <c r="A154" s="2"/>
      <c r="B154" s="2"/>
      <c r="C154" s="2"/>
      <c r="D154" s="29"/>
      <c r="E154" s="2"/>
      <c r="F154" s="2"/>
    </row>
    <row r="155" spans="1:6">
      <c r="A155" s="2"/>
      <c r="B155" s="2"/>
      <c r="C155" s="2"/>
      <c r="D155" s="29"/>
      <c r="E155" s="2"/>
      <c r="F155" s="2"/>
    </row>
    <row r="156" spans="1:6">
      <c r="A156" s="2"/>
    </row>
    <row r="157" spans="1:6" ht="15.75">
      <c r="C157" s="33"/>
    </row>
    <row r="158" spans="1:6" ht="15.75">
      <c r="C158" s="33"/>
    </row>
  </sheetData>
  <mergeCells count="122"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  <mergeCell ref="A131:A132"/>
    <mergeCell ref="B131:B132"/>
    <mergeCell ref="A137:A138"/>
    <mergeCell ref="B137:B138"/>
    <mergeCell ref="A139:A140"/>
    <mergeCell ref="B139:B140"/>
    <mergeCell ref="A125:A126"/>
    <mergeCell ref="B125:B126"/>
    <mergeCell ref="A127:A128"/>
    <mergeCell ref="B127:B128"/>
    <mergeCell ref="A129:A130"/>
    <mergeCell ref="B129:B130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97:F97"/>
    <mergeCell ref="A98:A99"/>
    <mergeCell ref="B98:B99"/>
    <mergeCell ref="A100:A101"/>
    <mergeCell ref="B100:B101"/>
    <mergeCell ref="A102:A103"/>
    <mergeCell ref="B102:B103"/>
    <mergeCell ref="A83:A84"/>
    <mergeCell ref="B83:B84"/>
    <mergeCell ref="A85:A86"/>
    <mergeCell ref="B85:B86"/>
    <mergeCell ref="A87:A88"/>
    <mergeCell ref="B87:B88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3:A64"/>
    <mergeCell ref="B63:B64"/>
    <mergeCell ref="A65:A66"/>
    <mergeCell ref="B65:B66"/>
    <mergeCell ref="A68:A69"/>
    <mergeCell ref="B68:B69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2:A34"/>
    <mergeCell ref="B32:B34"/>
    <mergeCell ref="A35:A36"/>
    <mergeCell ref="B35:B36"/>
    <mergeCell ref="A37:A38"/>
    <mergeCell ref="B37:B38"/>
    <mergeCell ref="A25:A26"/>
    <mergeCell ref="B25:B26"/>
    <mergeCell ref="A28:A29"/>
    <mergeCell ref="B28:B29"/>
    <mergeCell ref="A30:A31"/>
    <mergeCell ref="B30:B31"/>
    <mergeCell ref="A19:A20"/>
    <mergeCell ref="B19:B20"/>
    <mergeCell ref="A21:A22"/>
    <mergeCell ref="B21:B22"/>
    <mergeCell ref="A23:A24"/>
    <mergeCell ref="B23:B24"/>
    <mergeCell ref="A9:A11"/>
    <mergeCell ref="A12:A13"/>
    <mergeCell ref="B12:B13"/>
    <mergeCell ref="A14:A15"/>
    <mergeCell ref="B14:B15"/>
    <mergeCell ref="A17:A18"/>
    <mergeCell ref="B17:B18"/>
    <mergeCell ref="A2:F2"/>
    <mergeCell ref="A3:F3"/>
    <mergeCell ref="A5:A7"/>
    <mergeCell ref="B5:B7"/>
    <mergeCell ref="C5:C7"/>
    <mergeCell ref="D5:F6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DH158"/>
  <sheetViews>
    <sheetView workbookViewId="0">
      <selection activeCell="A3" sqref="A3:F3"/>
    </sheetView>
  </sheetViews>
  <sheetFormatPr defaultColWidth="8.85546875" defaultRowHeight="12.75"/>
  <cols>
    <col min="1" max="1" width="5" style="1" customWidth="1"/>
    <col min="2" max="2" width="54.28515625" style="1" customWidth="1"/>
    <col min="3" max="3" width="8.42578125" style="1" customWidth="1"/>
    <col min="4" max="4" width="10.42578125" style="11" customWidth="1"/>
    <col min="5" max="5" width="9.140625" style="1" customWidth="1"/>
    <col min="6" max="6" width="9.42578125" style="1" customWidth="1"/>
    <col min="7" max="16384" width="8.85546875" style="1"/>
  </cols>
  <sheetData>
    <row r="2" spans="1:8" ht="15.75" customHeight="1">
      <c r="A2" s="159" t="s">
        <v>167</v>
      </c>
      <c r="B2" s="159"/>
      <c r="C2" s="159"/>
      <c r="D2" s="159"/>
      <c r="E2" s="159"/>
      <c r="F2" s="159"/>
    </row>
    <row r="3" spans="1:8" ht="16.5" customHeight="1">
      <c r="A3" s="159" t="s">
        <v>168</v>
      </c>
      <c r="B3" s="159"/>
      <c r="C3" s="159"/>
      <c r="D3" s="159"/>
      <c r="E3" s="159"/>
      <c r="F3" s="159"/>
    </row>
    <row r="4" spans="1:8" ht="15" customHeight="1">
      <c r="A4" s="2"/>
      <c r="B4" s="2"/>
      <c r="C4" s="3"/>
      <c r="D4" s="4"/>
      <c r="E4" s="5"/>
      <c r="F4" s="5"/>
    </row>
    <row r="5" spans="1:8" ht="18" customHeight="1">
      <c r="A5" s="115" t="s">
        <v>2</v>
      </c>
      <c r="B5" s="118" t="s">
        <v>3</v>
      </c>
      <c r="C5" s="118" t="s">
        <v>4</v>
      </c>
      <c r="D5" s="119" t="s">
        <v>5</v>
      </c>
      <c r="E5" s="120"/>
      <c r="F5" s="121"/>
    </row>
    <row r="6" spans="1:8" ht="24.75" customHeight="1">
      <c r="A6" s="115"/>
      <c r="B6" s="118"/>
      <c r="C6" s="118"/>
      <c r="D6" s="122"/>
      <c r="E6" s="123"/>
      <c r="F6" s="124"/>
    </row>
    <row r="7" spans="1:8" ht="32.25" customHeight="1">
      <c r="A7" s="115"/>
      <c r="B7" s="118"/>
      <c r="C7" s="118"/>
      <c r="D7" s="6" t="s">
        <v>6</v>
      </c>
      <c r="E7" s="7" t="s">
        <v>7</v>
      </c>
      <c r="F7" s="7" t="s">
        <v>8</v>
      </c>
    </row>
    <row r="8" spans="1:8" s="11" customFormat="1">
      <c r="A8" s="8" t="s">
        <v>9</v>
      </c>
      <c r="B8" s="9" t="s">
        <v>10</v>
      </c>
      <c r="C8" s="8" t="s">
        <v>11</v>
      </c>
      <c r="D8" s="10">
        <f>E8+F8</f>
        <v>20649.048999999999</v>
      </c>
      <c r="E8" s="10">
        <f>'[1]2 кв.'!E7+'[1]1 кв.'!E14</f>
        <v>6174.9449999999997</v>
      </c>
      <c r="F8" s="10">
        <f>'[1]2 кв.'!F7+'[1]1 кв.'!F14</f>
        <v>14474.103999999999</v>
      </c>
    </row>
    <row r="9" spans="1:8">
      <c r="A9" s="115">
        <v>1</v>
      </c>
      <c r="B9" s="12" t="s">
        <v>12</v>
      </c>
      <c r="C9" s="7" t="s">
        <v>13</v>
      </c>
      <c r="D9" s="10">
        <f t="shared" ref="D9:D72" si="0">E9+F9</f>
        <v>1</v>
      </c>
      <c r="E9" s="13">
        <f>'[1]2 кв.'!E8+'[1]1 кв.'!E15</f>
        <v>1</v>
      </c>
      <c r="F9" s="13">
        <f>'[1]2 кв.'!F8+'[1]1 кв.'!F15</f>
        <v>0</v>
      </c>
      <c r="H9" s="14"/>
    </row>
    <row r="10" spans="1:8">
      <c r="A10" s="115"/>
      <c r="B10" s="12"/>
      <c r="C10" s="7" t="s">
        <v>14</v>
      </c>
      <c r="D10" s="10">
        <f t="shared" si="0"/>
        <v>0.08</v>
      </c>
      <c r="E10" s="13">
        <f>'[1]2 кв.'!E9+'[1]1 кв.'!E16</f>
        <v>0.08</v>
      </c>
      <c r="F10" s="13">
        <f>'[1]2 кв.'!F9+'[1]1 кв.'!F16</f>
        <v>0</v>
      </c>
    </row>
    <row r="11" spans="1:8">
      <c r="A11" s="115"/>
      <c r="B11" s="12" t="s">
        <v>15</v>
      </c>
      <c r="C11" s="7" t="s">
        <v>11</v>
      </c>
      <c r="D11" s="10">
        <f t="shared" si="0"/>
        <v>112.496</v>
      </c>
      <c r="E11" s="13">
        <f>'[1]2 кв.'!E10+'[1]1 кв.'!E17</f>
        <v>112.496</v>
      </c>
      <c r="F11" s="13">
        <f>'[1]2 кв.'!F10+'[1]1 кв.'!F17</f>
        <v>0</v>
      </c>
    </row>
    <row r="12" spans="1:8">
      <c r="A12" s="115" t="s">
        <v>16</v>
      </c>
      <c r="B12" s="116" t="s">
        <v>17</v>
      </c>
      <c r="C12" s="7" t="s">
        <v>14</v>
      </c>
      <c r="D12" s="10">
        <f t="shared" si="0"/>
        <v>0</v>
      </c>
      <c r="E12" s="13">
        <f>'[1]2 кв.'!E11+'[1]1 кв.'!E18</f>
        <v>0</v>
      </c>
      <c r="F12" s="13">
        <f>'[1]2 кв.'!F11+'[1]1 кв.'!F18</f>
        <v>0</v>
      </c>
    </row>
    <row r="13" spans="1:8">
      <c r="A13" s="115"/>
      <c r="B13" s="116"/>
      <c r="C13" s="7" t="s">
        <v>11</v>
      </c>
      <c r="D13" s="10">
        <f t="shared" si="0"/>
        <v>0</v>
      </c>
      <c r="E13" s="13">
        <f>'[1]2 кв.'!E12+'[1]1 кв.'!E19</f>
        <v>0</v>
      </c>
      <c r="F13" s="13">
        <f>'[1]2 кв.'!F12+'[1]1 кв.'!F19</f>
        <v>0</v>
      </c>
    </row>
    <row r="14" spans="1:8">
      <c r="A14" s="115" t="s">
        <v>18</v>
      </c>
      <c r="B14" s="116" t="s">
        <v>19</v>
      </c>
      <c r="C14" s="7" t="s">
        <v>14</v>
      </c>
      <c r="D14" s="10">
        <f t="shared" si="0"/>
        <v>0.08</v>
      </c>
      <c r="E14" s="13">
        <f>'[1]2 кв.'!E13+'[1]1 кв.'!E20</f>
        <v>0.08</v>
      </c>
      <c r="F14" s="13">
        <f>'[1]2 кв.'!F13+'[1]1 кв.'!F20</f>
        <v>0</v>
      </c>
    </row>
    <row r="15" spans="1:8">
      <c r="A15" s="115"/>
      <c r="B15" s="116"/>
      <c r="C15" s="7" t="s">
        <v>11</v>
      </c>
      <c r="D15" s="10">
        <f t="shared" si="0"/>
        <v>112.496</v>
      </c>
      <c r="E15" s="13">
        <f>'[1]2 кв.'!E14+'[1]1 кв.'!E21</f>
        <v>112.496</v>
      </c>
      <c r="F15" s="13">
        <f>'[1]2 кв.'!F14+'[1]1 кв.'!F21</f>
        <v>0</v>
      </c>
    </row>
    <row r="16" spans="1:8">
      <c r="A16" s="15" t="s">
        <v>20</v>
      </c>
      <c r="B16" s="12" t="s">
        <v>21</v>
      </c>
      <c r="C16" s="7" t="s">
        <v>11</v>
      </c>
      <c r="D16" s="10">
        <f t="shared" si="0"/>
        <v>0</v>
      </c>
      <c r="E16" s="13">
        <f>'[1]2 кв.'!E15+'[1]1 кв.'!E22</f>
        <v>0</v>
      </c>
      <c r="F16" s="13">
        <f>'[1]2 кв.'!F15+'[1]1 кв.'!F22</f>
        <v>0</v>
      </c>
    </row>
    <row r="17" spans="1:6">
      <c r="A17" s="115" t="s">
        <v>22</v>
      </c>
      <c r="B17" s="117" t="s">
        <v>23</v>
      </c>
      <c r="C17" s="7" t="s">
        <v>13</v>
      </c>
      <c r="D17" s="10">
        <f t="shared" si="0"/>
        <v>0</v>
      </c>
      <c r="E17" s="13">
        <f>'[1]2 кв.'!E16+'[1]1 кв.'!E23</f>
        <v>0</v>
      </c>
      <c r="F17" s="13">
        <f>'[1]2 кв.'!F16+'[1]1 кв.'!F23</f>
        <v>0</v>
      </c>
    </row>
    <row r="18" spans="1:6">
      <c r="A18" s="115"/>
      <c r="B18" s="117"/>
      <c r="C18" s="7" t="s">
        <v>11</v>
      </c>
      <c r="D18" s="10">
        <f t="shared" si="0"/>
        <v>0</v>
      </c>
      <c r="E18" s="13">
        <f>'[1]2 кв.'!E17+'[1]1 кв.'!E24</f>
        <v>0</v>
      </c>
      <c r="F18" s="13">
        <f>'[1]2 кв.'!F17+'[1]1 кв.'!F24</f>
        <v>0</v>
      </c>
    </row>
    <row r="19" spans="1:6">
      <c r="A19" s="115" t="s">
        <v>24</v>
      </c>
      <c r="B19" s="116" t="s">
        <v>25</v>
      </c>
      <c r="C19" s="7" t="s">
        <v>26</v>
      </c>
      <c r="D19" s="10">
        <f t="shared" si="0"/>
        <v>0</v>
      </c>
      <c r="E19" s="13">
        <f>'[1]2 кв.'!E18+'[1]1 кв.'!E25</f>
        <v>0</v>
      </c>
      <c r="F19" s="13">
        <f>'[1]2 кв.'!F18+'[1]1 кв.'!F25</f>
        <v>0</v>
      </c>
    </row>
    <row r="20" spans="1:6">
      <c r="A20" s="115"/>
      <c r="B20" s="116"/>
      <c r="C20" s="7" t="s">
        <v>11</v>
      </c>
      <c r="D20" s="10">
        <f t="shared" si="0"/>
        <v>0</v>
      </c>
      <c r="E20" s="13">
        <f>'[1]2 кв.'!E19+'[1]1 кв.'!E26</f>
        <v>0</v>
      </c>
      <c r="F20" s="13">
        <f>'[1]2 кв.'!F19+'[1]1 кв.'!F26</f>
        <v>0</v>
      </c>
    </row>
    <row r="21" spans="1:6">
      <c r="A21" s="115" t="s">
        <v>27</v>
      </c>
      <c r="B21" s="117" t="s">
        <v>28</v>
      </c>
      <c r="C21" s="7" t="s">
        <v>29</v>
      </c>
      <c r="D21" s="10">
        <f t="shared" si="0"/>
        <v>0</v>
      </c>
      <c r="E21" s="13">
        <f>'[1]2 кв.'!E20+'[1]1 кв.'!E27</f>
        <v>0</v>
      </c>
      <c r="F21" s="13">
        <f>'[1]2 кв.'!F20+'[1]1 кв.'!F27</f>
        <v>0</v>
      </c>
    </row>
    <row r="22" spans="1:6">
      <c r="A22" s="115"/>
      <c r="B22" s="117"/>
      <c r="C22" s="7" t="s">
        <v>11</v>
      </c>
      <c r="D22" s="10">
        <f t="shared" si="0"/>
        <v>0</v>
      </c>
      <c r="E22" s="13">
        <f>'[1]2 кв.'!E21+'[1]1 кв.'!E28</f>
        <v>0</v>
      </c>
      <c r="F22" s="13">
        <f>'[1]2 кв.'!F21+'[1]1 кв.'!F28</f>
        <v>0</v>
      </c>
    </row>
    <row r="23" spans="1:6">
      <c r="A23" s="115" t="s">
        <v>30</v>
      </c>
      <c r="B23" s="117" t="s">
        <v>31</v>
      </c>
      <c r="C23" s="7" t="s">
        <v>29</v>
      </c>
      <c r="D23" s="10">
        <f t="shared" si="0"/>
        <v>0</v>
      </c>
      <c r="E23" s="13">
        <f>'[1]2 кв.'!E22+'[1]1 кв.'!E29</f>
        <v>0</v>
      </c>
      <c r="F23" s="13">
        <f>'[1]2 кв.'!F22+'[1]1 кв.'!F29</f>
        <v>0</v>
      </c>
    </row>
    <row r="24" spans="1:6">
      <c r="A24" s="115"/>
      <c r="B24" s="117"/>
      <c r="C24" s="7" t="s">
        <v>11</v>
      </c>
      <c r="D24" s="10">
        <f t="shared" si="0"/>
        <v>0</v>
      </c>
      <c r="E24" s="13">
        <f>'[1]2 кв.'!E23+'[1]1 кв.'!E30</f>
        <v>0</v>
      </c>
      <c r="F24" s="13">
        <f>'[1]2 кв.'!F23+'[1]1 кв.'!F30</f>
        <v>0</v>
      </c>
    </row>
    <row r="25" spans="1:6">
      <c r="A25" s="115" t="s">
        <v>32</v>
      </c>
      <c r="B25" s="116" t="s">
        <v>33</v>
      </c>
      <c r="C25" s="7" t="s">
        <v>34</v>
      </c>
      <c r="D25" s="10">
        <f t="shared" si="0"/>
        <v>0</v>
      </c>
      <c r="E25" s="13">
        <f>'[1]2 кв.'!E24+'[1]1 кв.'!E31</f>
        <v>0</v>
      </c>
      <c r="F25" s="13">
        <f>'[1]2 кв.'!F24+'[1]1 кв.'!F31</f>
        <v>0</v>
      </c>
    </row>
    <row r="26" spans="1:6">
      <c r="A26" s="115"/>
      <c r="B26" s="116"/>
      <c r="C26" s="7" t="s">
        <v>11</v>
      </c>
      <c r="D26" s="10">
        <f t="shared" si="0"/>
        <v>0</v>
      </c>
      <c r="E26" s="13">
        <f>'[1]2 кв.'!E25+'[1]1 кв.'!E32</f>
        <v>0</v>
      </c>
      <c r="F26" s="13">
        <f>'[1]2 кв.'!F25+'[1]1 кв.'!F32</f>
        <v>0</v>
      </c>
    </row>
    <row r="27" spans="1:6">
      <c r="A27" s="15" t="s">
        <v>35</v>
      </c>
      <c r="B27" s="12" t="s">
        <v>36</v>
      </c>
      <c r="C27" s="7" t="s">
        <v>11</v>
      </c>
      <c r="D27" s="10">
        <f t="shared" si="0"/>
        <v>0</v>
      </c>
      <c r="E27" s="13">
        <f>'[1]2 кв.'!E26+'[1]1 кв.'!E33</f>
        <v>0</v>
      </c>
      <c r="F27" s="13">
        <f>'[1]2 кв.'!F26+'[1]1 кв.'!F33</f>
        <v>0</v>
      </c>
    </row>
    <row r="28" spans="1:6">
      <c r="A28" s="115" t="s">
        <v>37</v>
      </c>
      <c r="B28" s="116" t="s">
        <v>38</v>
      </c>
      <c r="C28" s="7" t="s">
        <v>39</v>
      </c>
      <c r="D28" s="10">
        <f t="shared" si="0"/>
        <v>4.6591999999999993</v>
      </c>
      <c r="E28" s="13">
        <f>'[1]2 кв.'!E27+'[1]1 кв.'!E34</f>
        <v>0</v>
      </c>
      <c r="F28" s="13">
        <f>'[1]2 кв.'!F27+'[1]1 кв.'!F34</f>
        <v>4.6591999999999993</v>
      </c>
    </row>
    <row r="29" spans="1:6">
      <c r="A29" s="115"/>
      <c r="B29" s="116"/>
      <c r="C29" s="7" t="s">
        <v>11</v>
      </c>
      <c r="D29" s="10">
        <f t="shared" si="0"/>
        <v>1868.1959999999999</v>
      </c>
      <c r="E29" s="13">
        <f>'[1]2 кв.'!E28+'[1]1 кв.'!E35</f>
        <v>0</v>
      </c>
      <c r="F29" s="13">
        <f>'[1]2 кв.'!F28+'[1]1 кв.'!F35</f>
        <v>1868.1959999999999</v>
      </c>
    </row>
    <row r="30" spans="1:6">
      <c r="A30" s="115" t="s">
        <v>40</v>
      </c>
      <c r="B30" s="116" t="s">
        <v>41</v>
      </c>
      <c r="C30" s="7" t="s">
        <v>14</v>
      </c>
      <c r="D30" s="10">
        <f t="shared" si="0"/>
        <v>1.0291000000000001</v>
      </c>
      <c r="E30" s="13">
        <f>'[1]2 кв.'!E29+'[1]1 кв.'!E36</f>
        <v>0.81540000000000001</v>
      </c>
      <c r="F30" s="13">
        <f>'[1]2 кв.'!F29+'[1]1 кв.'!F36</f>
        <v>0.21370000000000003</v>
      </c>
    </row>
    <row r="31" spans="1:6">
      <c r="A31" s="115"/>
      <c r="B31" s="116"/>
      <c r="C31" s="7" t="s">
        <v>11</v>
      </c>
      <c r="D31" s="10">
        <f t="shared" si="0"/>
        <v>909.14100000000008</v>
      </c>
      <c r="E31" s="13">
        <f>'[1]2 кв.'!E30+'[1]1 кв.'!E37</f>
        <v>681.245</v>
      </c>
      <c r="F31" s="13">
        <f>'[1]2 кв.'!F30+'[1]1 кв.'!F37</f>
        <v>227.89600000000002</v>
      </c>
    </row>
    <row r="32" spans="1:6">
      <c r="A32" s="115" t="s">
        <v>42</v>
      </c>
      <c r="B32" s="117" t="s">
        <v>43</v>
      </c>
      <c r="C32" s="7" t="s">
        <v>14</v>
      </c>
      <c r="D32" s="10">
        <f t="shared" si="0"/>
        <v>37.783000000000001</v>
      </c>
      <c r="E32" s="13">
        <f>'[1]2 кв.'!E31+'[1]1 кв.'!E38</f>
        <v>8.5549999999999997</v>
      </c>
      <c r="F32" s="13">
        <f>'[1]2 кв.'!F31+'[1]1 кв.'!F38</f>
        <v>29.228000000000002</v>
      </c>
    </row>
    <row r="33" spans="1:6">
      <c r="A33" s="115"/>
      <c r="B33" s="117"/>
      <c r="C33" s="7" t="s">
        <v>44</v>
      </c>
      <c r="D33" s="10">
        <f t="shared" si="0"/>
        <v>72</v>
      </c>
      <c r="E33" s="13">
        <f>'[1]2 кв.'!E32+'[1]1 кв.'!E39</f>
        <v>21</v>
      </c>
      <c r="F33" s="13">
        <f>'[1]2 кв.'!F32+'[1]1 кв.'!F39</f>
        <v>51</v>
      </c>
    </row>
    <row r="34" spans="1:6">
      <c r="A34" s="115"/>
      <c r="B34" s="117"/>
      <c r="C34" s="7" t="s">
        <v>11</v>
      </c>
      <c r="D34" s="10">
        <f t="shared" si="0"/>
        <v>13953.325000000001</v>
      </c>
      <c r="E34" s="13">
        <f>'[1]2 кв.'!E33+'[1]1 кв.'!E40</f>
        <v>2514.63</v>
      </c>
      <c r="F34" s="13">
        <f>'[1]2 кв.'!F33+'[1]1 кв.'!F40</f>
        <v>11438.695</v>
      </c>
    </row>
    <row r="35" spans="1:6">
      <c r="A35" s="115" t="s">
        <v>45</v>
      </c>
      <c r="B35" s="117" t="s">
        <v>46</v>
      </c>
      <c r="C35" s="7" t="s">
        <v>14</v>
      </c>
      <c r="D35" s="10">
        <f t="shared" si="0"/>
        <v>0</v>
      </c>
      <c r="E35" s="13">
        <f>'[1]2 кв.'!E34+'[1]1 кв.'!E41</f>
        <v>0</v>
      </c>
      <c r="F35" s="13">
        <f>'[1]2 кв.'!F34+'[1]1 кв.'!F41</f>
        <v>0</v>
      </c>
    </row>
    <row r="36" spans="1:6">
      <c r="A36" s="115"/>
      <c r="B36" s="117"/>
      <c r="C36" s="7" t="s">
        <v>11</v>
      </c>
      <c r="D36" s="10">
        <f t="shared" si="0"/>
        <v>0</v>
      </c>
      <c r="E36" s="13">
        <f>'[1]2 кв.'!E35+'[1]1 кв.'!E42</f>
        <v>0</v>
      </c>
      <c r="F36" s="13">
        <f>'[1]2 кв.'!F35+'[1]1 кв.'!F42</f>
        <v>0</v>
      </c>
    </row>
    <row r="37" spans="1:6">
      <c r="A37" s="115" t="s">
        <v>47</v>
      </c>
      <c r="B37" s="117" t="s">
        <v>48</v>
      </c>
      <c r="C37" s="7" t="s">
        <v>14</v>
      </c>
      <c r="D37" s="10">
        <f t="shared" si="0"/>
        <v>0.28860000000000008</v>
      </c>
      <c r="E37" s="13">
        <f>'[1]2 кв.'!E36+'[1]1 кв.'!E43</f>
        <v>0.28860000000000008</v>
      </c>
      <c r="F37" s="13">
        <f>'[1]2 кв.'!F36+'[1]1 кв.'!F43</f>
        <v>0</v>
      </c>
    </row>
    <row r="38" spans="1:6">
      <c r="A38" s="115"/>
      <c r="B38" s="117"/>
      <c r="C38" s="7" t="s">
        <v>11</v>
      </c>
      <c r="D38" s="10">
        <f t="shared" si="0"/>
        <v>224.09199999999998</v>
      </c>
      <c r="E38" s="13">
        <f>'[1]2 кв.'!E37+'[1]1 кв.'!E44</f>
        <v>224.09199999999998</v>
      </c>
      <c r="F38" s="13">
        <f>'[1]2 кв.'!F37+'[1]1 кв.'!F44</f>
        <v>0</v>
      </c>
    </row>
    <row r="39" spans="1:6">
      <c r="A39" s="115" t="s">
        <v>49</v>
      </c>
      <c r="B39" s="116" t="s">
        <v>50</v>
      </c>
      <c r="C39" s="7" t="s">
        <v>34</v>
      </c>
      <c r="D39" s="10">
        <f t="shared" si="0"/>
        <v>485</v>
      </c>
      <c r="E39" s="13">
        <f>'[1]2 кв.'!E38+'[1]1 кв.'!E45</f>
        <v>485</v>
      </c>
      <c r="F39" s="13">
        <f>'[1]2 кв.'!F38+'[1]1 кв.'!F45</f>
        <v>0</v>
      </c>
    </row>
    <row r="40" spans="1:6">
      <c r="A40" s="115"/>
      <c r="B40" s="116"/>
      <c r="C40" s="7" t="s">
        <v>11</v>
      </c>
      <c r="D40" s="10">
        <f t="shared" si="0"/>
        <v>253.19400000000002</v>
      </c>
      <c r="E40" s="13">
        <f>'[1]2 кв.'!E39+'[1]1 кв.'!E46</f>
        <v>253.19400000000002</v>
      </c>
      <c r="F40" s="13">
        <f>'[1]2 кв.'!F39+'[1]1 кв.'!F46</f>
        <v>0</v>
      </c>
    </row>
    <row r="41" spans="1:6">
      <c r="A41" s="115" t="s">
        <v>51</v>
      </c>
      <c r="B41" s="116" t="s">
        <v>52</v>
      </c>
      <c r="C41" s="7" t="s">
        <v>34</v>
      </c>
      <c r="D41" s="10">
        <f t="shared" si="0"/>
        <v>0</v>
      </c>
      <c r="E41" s="13">
        <f>'[1]2 кв.'!E40+'[1]1 кв.'!E47</f>
        <v>0</v>
      </c>
      <c r="F41" s="13">
        <f>'[1]2 кв.'!F40+'[1]1 кв.'!F47</f>
        <v>0</v>
      </c>
    </row>
    <row r="42" spans="1:6">
      <c r="A42" s="115"/>
      <c r="B42" s="116"/>
      <c r="C42" s="7" t="s">
        <v>11</v>
      </c>
      <c r="D42" s="10">
        <f t="shared" si="0"/>
        <v>0</v>
      </c>
      <c r="E42" s="13">
        <f>'[1]2 кв.'!E41+'[1]1 кв.'!E48</f>
        <v>0</v>
      </c>
      <c r="F42" s="13">
        <f>'[1]2 кв.'!F41+'[1]1 кв.'!F48</f>
        <v>0</v>
      </c>
    </row>
    <row r="43" spans="1:6">
      <c r="A43" s="115" t="s">
        <v>53</v>
      </c>
      <c r="B43" s="116" t="s">
        <v>54</v>
      </c>
      <c r="C43" s="7" t="s">
        <v>39</v>
      </c>
      <c r="D43" s="10">
        <f t="shared" si="0"/>
        <v>0.83740000000000003</v>
      </c>
      <c r="E43" s="13">
        <f>'[1]2 кв.'!E42+'[1]1 кв.'!E49</f>
        <v>0</v>
      </c>
      <c r="F43" s="13">
        <f>'[1]2 кв.'!F42+'[1]1 кв.'!F49</f>
        <v>0.83740000000000003</v>
      </c>
    </row>
    <row r="44" spans="1:6">
      <c r="A44" s="115"/>
      <c r="B44" s="116"/>
      <c r="C44" s="7" t="s">
        <v>11</v>
      </c>
      <c r="D44" s="10">
        <f t="shared" si="0"/>
        <v>939.31700000000012</v>
      </c>
      <c r="E44" s="13">
        <f>'[1]2 кв.'!E43+'[1]1 кв.'!E50</f>
        <v>0</v>
      </c>
      <c r="F44" s="13">
        <f>'[1]2 кв.'!F43+'[1]1 кв.'!F50</f>
        <v>939.31700000000012</v>
      </c>
    </row>
    <row r="45" spans="1:6">
      <c r="A45" s="115" t="s">
        <v>55</v>
      </c>
      <c r="B45" s="117" t="s">
        <v>56</v>
      </c>
      <c r="C45" s="7" t="s">
        <v>34</v>
      </c>
      <c r="D45" s="10">
        <f t="shared" si="0"/>
        <v>1057</v>
      </c>
      <c r="E45" s="13">
        <f>'[1]2 кв.'!E44+'[1]1 кв.'!E51</f>
        <v>1057</v>
      </c>
      <c r="F45" s="13">
        <f>'[1]2 кв.'!F44+'[1]1 кв.'!F51</f>
        <v>0</v>
      </c>
    </row>
    <row r="46" spans="1:6">
      <c r="A46" s="115"/>
      <c r="B46" s="117"/>
      <c r="C46" s="7" t="s">
        <v>11</v>
      </c>
      <c r="D46" s="10">
        <f t="shared" si="0"/>
        <v>602.05100000000004</v>
      </c>
      <c r="E46" s="13">
        <f>'[1]2 кв.'!E45+'[1]1 кв.'!E52</f>
        <v>602.05100000000004</v>
      </c>
      <c r="F46" s="13">
        <f>'[1]2 кв.'!F45+'[1]1 кв.'!F52</f>
        <v>0</v>
      </c>
    </row>
    <row r="47" spans="1:6">
      <c r="A47" s="115" t="s">
        <v>57</v>
      </c>
      <c r="B47" s="117" t="s">
        <v>58</v>
      </c>
      <c r="C47" s="7" t="s">
        <v>34</v>
      </c>
      <c r="D47" s="10">
        <f t="shared" si="0"/>
        <v>11</v>
      </c>
      <c r="E47" s="13">
        <f>'[1]2 кв.'!E46+'[1]1 кв.'!E53</f>
        <v>11</v>
      </c>
      <c r="F47" s="13">
        <f>'[1]2 кв.'!F46+'[1]1 кв.'!F53</f>
        <v>0</v>
      </c>
    </row>
    <row r="48" spans="1:6">
      <c r="A48" s="115"/>
      <c r="B48" s="117"/>
      <c r="C48" s="7" t="s">
        <v>11</v>
      </c>
      <c r="D48" s="10">
        <f t="shared" si="0"/>
        <v>202.18600000000004</v>
      </c>
      <c r="E48" s="13">
        <f>'[1]2 кв.'!E47+'[1]1 кв.'!E54</f>
        <v>202.18600000000004</v>
      </c>
      <c r="F48" s="13">
        <f>'[1]2 кв.'!F47+'[1]1 кв.'!F54</f>
        <v>0</v>
      </c>
    </row>
    <row r="49" spans="1:6">
      <c r="A49" s="115" t="s">
        <v>59</v>
      </c>
      <c r="B49" s="117" t="s">
        <v>60</v>
      </c>
      <c r="C49" s="7" t="s">
        <v>34</v>
      </c>
      <c r="D49" s="10">
        <f t="shared" si="0"/>
        <v>615</v>
      </c>
      <c r="E49" s="13">
        <f>'[1]2 кв.'!E48+'[1]1 кв.'!E55</f>
        <v>615</v>
      </c>
      <c r="F49" s="13">
        <f>'[1]2 кв.'!F48+'[1]1 кв.'!F55</f>
        <v>0</v>
      </c>
    </row>
    <row r="50" spans="1:6">
      <c r="A50" s="115"/>
      <c r="B50" s="117"/>
      <c r="C50" s="7" t="s">
        <v>11</v>
      </c>
      <c r="D50" s="10">
        <f t="shared" si="0"/>
        <v>316.95400000000001</v>
      </c>
      <c r="E50" s="13">
        <f>'[1]2 кв.'!E49+'[1]1 кв.'!E56</f>
        <v>316.95400000000001</v>
      </c>
      <c r="F50" s="13">
        <f>'[1]2 кв.'!F49+'[1]1 кв.'!F56</f>
        <v>0</v>
      </c>
    </row>
    <row r="51" spans="1:6">
      <c r="A51" s="115" t="s">
        <v>61</v>
      </c>
      <c r="B51" s="117" t="s">
        <v>62</v>
      </c>
      <c r="C51" s="7" t="s">
        <v>14</v>
      </c>
      <c r="D51" s="10">
        <f t="shared" si="0"/>
        <v>0.8156000000000001</v>
      </c>
      <c r="E51" s="13">
        <f>'[1]2 кв.'!E50+'[1]1 кв.'!E57</f>
        <v>0.8156000000000001</v>
      </c>
      <c r="F51" s="13">
        <f>'[1]2 кв.'!F50+'[1]1 кв.'!F57</f>
        <v>0</v>
      </c>
    </row>
    <row r="52" spans="1:6">
      <c r="A52" s="115"/>
      <c r="B52" s="117"/>
      <c r="C52" s="7" t="s">
        <v>11</v>
      </c>
      <c r="D52" s="10">
        <f t="shared" si="0"/>
        <v>1138.26</v>
      </c>
      <c r="E52" s="13">
        <f>'[1]2 кв.'!E51+'[1]1 кв.'!E58</f>
        <v>1138.26</v>
      </c>
      <c r="F52" s="13">
        <f>'[1]2 кв.'!F51+'[1]1 кв.'!F58</f>
        <v>0</v>
      </c>
    </row>
    <row r="53" spans="1:6">
      <c r="A53" s="115" t="s">
        <v>63</v>
      </c>
      <c r="B53" s="117" t="s">
        <v>64</v>
      </c>
      <c r="C53" s="7" t="s">
        <v>34</v>
      </c>
      <c r="D53" s="10">
        <f t="shared" si="0"/>
        <v>18</v>
      </c>
      <c r="E53" s="13">
        <f>'[1]2 кв.'!E52+'[1]1 кв.'!E59</f>
        <v>18</v>
      </c>
      <c r="F53" s="13">
        <f>'[1]2 кв.'!F52+'[1]1 кв.'!F59</f>
        <v>0</v>
      </c>
    </row>
    <row r="54" spans="1:6">
      <c r="A54" s="115"/>
      <c r="B54" s="117"/>
      <c r="C54" s="7" t="s">
        <v>11</v>
      </c>
      <c r="D54" s="10">
        <f t="shared" si="0"/>
        <v>129.83699999999999</v>
      </c>
      <c r="E54" s="13">
        <f>'[1]2 кв.'!E53+'[1]1 кв.'!E60</f>
        <v>129.83699999999999</v>
      </c>
      <c r="F54" s="13">
        <f>'[1]2 кв.'!F53+'[1]1 кв.'!F60</f>
        <v>0</v>
      </c>
    </row>
    <row r="55" spans="1:6">
      <c r="A55" s="115" t="s">
        <v>65</v>
      </c>
      <c r="B55" s="116" t="s">
        <v>66</v>
      </c>
      <c r="C55" s="7" t="s">
        <v>34</v>
      </c>
      <c r="D55" s="10">
        <f t="shared" si="0"/>
        <v>0</v>
      </c>
      <c r="E55" s="13">
        <f>'[1]2 кв.'!E54+'[1]1 кв.'!E61</f>
        <v>0</v>
      </c>
      <c r="F55" s="13">
        <f>'[1]2 кв.'!F54+'[1]1 кв.'!F61</f>
        <v>0</v>
      </c>
    </row>
    <row r="56" spans="1:6">
      <c r="A56" s="115"/>
      <c r="B56" s="116"/>
      <c r="C56" s="7" t="s">
        <v>11</v>
      </c>
      <c r="D56" s="10">
        <f t="shared" si="0"/>
        <v>0</v>
      </c>
      <c r="E56" s="13">
        <f>'[1]2 кв.'!E55+'[1]1 кв.'!E62</f>
        <v>0</v>
      </c>
      <c r="F56" s="13">
        <f>'[1]2 кв.'!F55+'[1]1 кв.'!F62</f>
        <v>0</v>
      </c>
    </row>
    <row r="57" spans="1:6">
      <c r="A57" s="115" t="s">
        <v>67</v>
      </c>
      <c r="B57" s="117" t="s">
        <v>68</v>
      </c>
      <c r="C57" s="7" t="s">
        <v>69</v>
      </c>
      <c r="D57" s="10">
        <f t="shared" si="0"/>
        <v>0</v>
      </c>
      <c r="E57" s="13">
        <f>'[1]2 кв.'!E56+'[1]1 кв.'!E63</f>
        <v>0</v>
      </c>
      <c r="F57" s="13">
        <f>'[1]2 кв.'!F56+'[1]1 кв.'!F63</f>
        <v>0</v>
      </c>
    </row>
    <row r="58" spans="1:6" ht="11.25" customHeight="1">
      <c r="A58" s="115"/>
      <c r="B58" s="117"/>
      <c r="C58" s="7" t="s">
        <v>11</v>
      </c>
      <c r="D58" s="10">
        <f t="shared" si="0"/>
        <v>0</v>
      </c>
      <c r="E58" s="13">
        <f>'[1]2 кв.'!E57+'[1]1 кв.'!E64</f>
        <v>0</v>
      </c>
      <c r="F58" s="13">
        <f>'[1]2 кв.'!F57+'[1]1 кв.'!F64</f>
        <v>0</v>
      </c>
    </row>
    <row r="59" spans="1:6">
      <c r="A59" s="115" t="s">
        <v>70</v>
      </c>
      <c r="B59" s="117" t="s">
        <v>71</v>
      </c>
      <c r="C59" s="7" t="s">
        <v>34</v>
      </c>
      <c r="D59" s="10">
        <f t="shared" si="0"/>
        <v>0</v>
      </c>
      <c r="E59" s="13">
        <f>'[1]2 кв.'!E58+'[1]1 кв.'!E65</f>
        <v>0</v>
      </c>
      <c r="F59" s="13">
        <f>'[1]2 кв.'!F58+'[1]1 кв.'!F65</f>
        <v>0</v>
      </c>
    </row>
    <row r="60" spans="1:6">
      <c r="A60" s="115"/>
      <c r="B60" s="117"/>
      <c r="C60" s="7" t="s">
        <v>11</v>
      </c>
      <c r="D60" s="10">
        <f t="shared" si="0"/>
        <v>0</v>
      </c>
      <c r="E60" s="13">
        <f>'[1]2 кв.'!E59+'[1]1 кв.'!E66</f>
        <v>0</v>
      </c>
      <c r="F60" s="13">
        <f>'[1]2 кв.'!F59+'[1]1 кв.'!F66</f>
        <v>0</v>
      </c>
    </row>
    <row r="61" spans="1:6">
      <c r="A61" s="115" t="s">
        <v>72</v>
      </c>
      <c r="B61" s="117" t="s">
        <v>73</v>
      </c>
      <c r="C61" s="7" t="s">
        <v>34</v>
      </c>
      <c r="D61" s="10">
        <f t="shared" si="0"/>
        <v>0</v>
      </c>
      <c r="E61" s="13">
        <f>'[1]2 кв.'!E60+'[1]1 кв.'!E67</f>
        <v>0</v>
      </c>
      <c r="F61" s="13">
        <f>'[1]2 кв.'!F60+'[1]1 кв.'!F67</f>
        <v>0</v>
      </c>
    </row>
    <row r="62" spans="1:6">
      <c r="A62" s="115"/>
      <c r="B62" s="117"/>
      <c r="C62" s="7" t="s">
        <v>11</v>
      </c>
      <c r="D62" s="10">
        <f t="shared" si="0"/>
        <v>0</v>
      </c>
      <c r="E62" s="13">
        <f>'[1]2 кв.'!E61+'[1]1 кв.'!E68</f>
        <v>0</v>
      </c>
      <c r="F62" s="13">
        <f>'[1]2 кв.'!F61+'[1]1 кв.'!F68</f>
        <v>0</v>
      </c>
    </row>
    <row r="63" spans="1:6">
      <c r="A63" s="115" t="s">
        <v>74</v>
      </c>
      <c r="B63" s="117" t="s">
        <v>75</v>
      </c>
      <c r="C63" s="7" t="s">
        <v>76</v>
      </c>
      <c r="D63" s="10">
        <f t="shared" si="0"/>
        <v>0</v>
      </c>
      <c r="E63" s="13">
        <f>'[1]2 кв.'!E62+'[1]1 кв.'!E69</f>
        <v>0</v>
      </c>
      <c r="F63" s="13">
        <f>'[1]2 кв.'!F62+'[1]1 кв.'!F69</f>
        <v>0</v>
      </c>
    </row>
    <row r="64" spans="1:6">
      <c r="A64" s="115"/>
      <c r="B64" s="117"/>
      <c r="C64" s="7" t="s">
        <v>11</v>
      </c>
      <c r="D64" s="10">
        <f t="shared" si="0"/>
        <v>0</v>
      </c>
      <c r="E64" s="13">
        <f>'[1]2 кв.'!E63+'[1]1 кв.'!E70</f>
        <v>0</v>
      </c>
      <c r="F64" s="13">
        <f>'[1]2 кв.'!F63+'[1]1 кв.'!F70</f>
        <v>0</v>
      </c>
    </row>
    <row r="65" spans="1:6">
      <c r="A65" s="115" t="s">
        <v>77</v>
      </c>
      <c r="B65" s="117" t="s">
        <v>78</v>
      </c>
      <c r="C65" s="7" t="s">
        <v>69</v>
      </c>
      <c r="D65" s="10">
        <f t="shared" si="0"/>
        <v>0</v>
      </c>
      <c r="E65" s="13">
        <f>'[1]2 кв.'!E64+'[1]1 кв.'!E71</f>
        <v>0</v>
      </c>
      <c r="F65" s="13">
        <f>'[1]2 кв.'!F64+'[1]1 кв.'!F71</f>
        <v>0</v>
      </c>
    </row>
    <row r="66" spans="1:6">
      <c r="A66" s="115"/>
      <c r="B66" s="117"/>
      <c r="C66" s="7" t="s">
        <v>11</v>
      </c>
      <c r="D66" s="10">
        <f t="shared" si="0"/>
        <v>0</v>
      </c>
      <c r="E66" s="13">
        <f>'[1]2 кв.'!E65+'[1]1 кв.'!E72</f>
        <v>0</v>
      </c>
      <c r="F66" s="13">
        <f>'[1]2 кв.'!F65+'[1]1 кв.'!F72</f>
        <v>0</v>
      </c>
    </row>
    <row r="67" spans="1:6" s="11" customFormat="1">
      <c r="A67" s="16" t="s">
        <v>79</v>
      </c>
      <c r="B67" s="9" t="s">
        <v>80</v>
      </c>
      <c r="C67" s="8" t="s">
        <v>11</v>
      </c>
      <c r="D67" s="10">
        <f t="shared" si="0"/>
        <v>3480.8843999999999</v>
      </c>
      <c r="E67" s="10">
        <f>'[1]2 кв.'!E66+'[1]1 кв.'!E73</f>
        <v>3480.8843999999999</v>
      </c>
      <c r="F67" s="10">
        <f>'[1]2 кв.'!F66+'[1]1 кв.'!F73</f>
        <v>0</v>
      </c>
    </row>
    <row r="68" spans="1:6">
      <c r="A68" s="115" t="s">
        <v>81</v>
      </c>
      <c r="B68" s="116" t="s">
        <v>82</v>
      </c>
      <c r="C68" s="7" t="s">
        <v>39</v>
      </c>
      <c r="D68" s="10">
        <f t="shared" si="0"/>
        <v>2.5156000000000009</v>
      </c>
      <c r="E68" s="13">
        <f>'[1]2 кв.'!E67+'[1]1 кв.'!E74</f>
        <v>2.5156000000000009</v>
      </c>
      <c r="F68" s="13">
        <f>'[1]2 кв.'!F67+'[1]1 кв.'!F74</f>
        <v>0</v>
      </c>
    </row>
    <row r="69" spans="1:6">
      <c r="A69" s="115"/>
      <c r="B69" s="116"/>
      <c r="C69" s="7" t="s">
        <v>11</v>
      </c>
      <c r="D69" s="10">
        <f t="shared" si="0"/>
        <v>2912.6934000000001</v>
      </c>
      <c r="E69" s="13">
        <f>'[1]2 кв.'!E68+'[1]1 кв.'!E75</f>
        <v>2912.6934000000001</v>
      </c>
      <c r="F69" s="13">
        <f>'[1]2 кв.'!F68+'[1]1 кв.'!F75</f>
        <v>0</v>
      </c>
    </row>
    <row r="70" spans="1:6">
      <c r="A70" s="115" t="s">
        <v>83</v>
      </c>
      <c r="B70" s="116" t="s">
        <v>84</v>
      </c>
      <c r="C70" s="7" t="s">
        <v>85</v>
      </c>
      <c r="D70" s="10">
        <f t="shared" si="0"/>
        <v>0.20300000000000001</v>
      </c>
      <c r="E70" s="13">
        <f>'[1]2 кв.'!E69+'[1]1 кв.'!E76</f>
        <v>0.20300000000000001</v>
      </c>
      <c r="F70" s="13">
        <f>'[1]2 кв.'!F69+'[1]1 кв.'!F76</f>
        <v>0</v>
      </c>
    </row>
    <row r="71" spans="1:6">
      <c r="A71" s="115"/>
      <c r="B71" s="116"/>
      <c r="C71" s="7" t="s">
        <v>11</v>
      </c>
      <c r="D71" s="10">
        <f t="shared" si="0"/>
        <v>177.58000000000004</v>
      </c>
      <c r="E71" s="13">
        <f>'[1]2 кв.'!E70+'[1]1 кв.'!E77</f>
        <v>177.58000000000004</v>
      </c>
      <c r="F71" s="13">
        <f>'[1]2 кв.'!F70+'[1]1 кв.'!F77</f>
        <v>0</v>
      </c>
    </row>
    <row r="72" spans="1:6">
      <c r="A72" s="115" t="s">
        <v>86</v>
      </c>
      <c r="B72" s="116" t="s">
        <v>87</v>
      </c>
      <c r="C72" s="7" t="s">
        <v>39</v>
      </c>
      <c r="D72" s="10">
        <f t="shared" si="0"/>
        <v>1.4051000000000005</v>
      </c>
      <c r="E72" s="13">
        <f>'[1]2 кв.'!E71+'[1]1 кв.'!E78</f>
        <v>1.4051000000000005</v>
      </c>
      <c r="F72" s="13">
        <f>'[1]2 кв.'!F71+'[1]1 кв.'!F78</f>
        <v>0</v>
      </c>
    </row>
    <row r="73" spans="1:6">
      <c r="A73" s="115"/>
      <c r="B73" s="116"/>
      <c r="C73" s="7" t="s">
        <v>11</v>
      </c>
      <c r="D73" s="10">
        <f t="shared" ref="D73:D93" si="1">E73+F73</f>
        <v>1651.7654</v>
      </c>
      <c r="E73" s="13">
        <f>'[1]2 кв.'!E72+'[1]1 кв.'!E79</f>
        <v>1651.7654</v>
      </c>
      <c r="F73" s="13">
        <f>'[1]2 кв.'!F72+'[1]1 кв.'!F79</f>
        <v>0</v>
      </c>
    </row>
    <row r="74" spans="1:6">
      <c r="A74" s="115" t="s">
        <v>88</v>
      </c>
      <c r="B74" s="116" t="s">
        <v>89</v>
      </c>
      <c r="C74" s="7" t="s">
        <v>39</v>
      </c>
      <c r="D74" s="10">
        <f t="shared" si="1"/>
        <v>0.42900000000000005</v>
      </c>
      <c r="E74" s="13">
        <f>'[1]2 кв.'!E73+'[1]1 кв.'!E80</f>
        <v>0.42900000000000005</v>
      </c>
      <c r="F74" s="13">
        <f>'[1]2 кв.'!F73+'[1]1 кв.'!F80</f>
        <v>0</v>
      </c>
    </row>
    <row r="75" spans="1:6">
      <c r="A75" s="115"/>
      <c r="B75" s="116"/>
      <c r="C75" s="7" t="s">
        <v>11</v>
      </c>
      <c r="D75" s="10">
        <f t="shared" si="1"/>
        <v>361.9249999999999</v>
      </c>
      <c r="E75" s="13">
        <f>'[1]2 кв.'!E74+'[1]1 кв.'!E81</f>
        <v>361.9249999999999</v>
      </c>
      <c r="F75" s="13">
        <f>'[1]2 кв.'!F74+'[1]1 кв.'!F81</f>
        <v>0</v>
      </c>
    </row>
    <row r="76" spans="1:6">
      <c r="A76" s="115" t="s">
        <v>90</v>
      </c>
      <c r="B76" s="116" t="s">
        <v>91</v>
      </c>
      <c r="C76" s="7" t="s">
        <v>39</v>
      </c>
      <c r="D76" s="10">
        <f t="shared" si="1"/>
        <v>0.47850000000000015</v>
      </c>
      <c r="E76" s="13">
        <f>'[1]2 кв.'!E75+'[1]1 кв.'!E82</f>
        <v>0.47850000000000015</v>
      </c>
      <c r="F76" s="13">
        <f>'[1]2 кв.'!F75+'[1]1 кв.'!F82</f>
        <v>0</v>
      </c>
    </row>
    <row r="77" spans="1:6">
      <c r="A77" s="115"/>
      <c r="B77" s="116"/>
      <c r="C77" s="7" t="s">
        <v>11</v>
      </c>
      <c r="D77" s="10">
        <f t="shared" si="1"/>
        <v>721.423</v>
      </c>
      <c r="E77" s="13">
        <f>'[1]2 кв.'!E76+'[1]1 кв.'!E83</f>
        <v>721.423</v>
      </c>
      <c r="F77" s="13">
        <f>'[1]2 кв.'!F76+'[1]1 кв.'!F83</f>
        <v>0</v>
      </c>
    </row>
    <row r="78" spans="1:6">
      <c r="A78" s="115" t="s">
        <v>92</v>
      </c>
      <c r="B78" s="116" t="s">
        <v>93</v>
      </c>
      <c r="C78" s="7" t="s">
        <v>34</v>
      </c>
      <c r="D78" s="10">
        <f t="shared" si="1"/>
        <v>14</v>
      </c>
      <c r="E78" s="13">
        <f>'[1]2 кв.'!E77+'[1]1 кв.'!E84</f>
        <v>14</v>
      </c>
      <c r="F78" s="13">
        <f>'[1]2 кв.'!F77+'[1]1 кв.'!F84</f>
        <v>0</v>
      </c>
    </row>
    <row r="79" spans="1:6">
      <c r="A79" s="115"/>
      <c r="B79" s="116"/>
      <c r="C79" s="7" t="s">
        <v>11</v>
      </c>
      <c r="D79" s="10">
        <f t="shared" si="1"/>
        <v>24.614000000000001</v>
      </c>
      <c r="E79" s="13">
        <f>'[1]2 кв.'!E78+'[1]1 кв.'!E85</f>
        <v>24.614000000000001</v>
      </c>
      <c r="F79" s="13">
        <f>'[1]2 кв.'!F78+'[1]1 кв.'!F85</f>
        <v>0</v>
      </c>
    </row>
    <row r="80" spans="1:6">
      <c r="A80" s="115" t="s">
        <v>94</v>
      </c>
      <c r="B80" s="117" t="s">
        <v>95</v>
      </c>
      <c r="C80" s="7" t="s">
        <v>34</v>
      </c>
      <c r="D80" s="10">
        <f t="shared" si="1"/>
        <v>797</v>
      </c>
      <c r="E80" s="13">
        <f>'[1]2 кв.'!E79+'[1]1 кв.'!E86</f>
        <v>797</v>
      </c>
      <c r="F80" s="13">
        <f>'[1]2 кв.'!F79+'[1]1 кв.'!F86</f>
        <v>0</v>
      </c>
    </row>
    <row r="81" spans="1:6">
      <c r="A81" s="115"/>
      <c r="B81" s="117"/>
      <c r="C81" s="7" t="s">
        <v>11</v>
      </c>
      <c r="D81" s="10">
        <f t="shared" si="1"/>
        <v>543.577</v>
      </c>
      <c r="E81" s="13">
        <f>'[1]2 кв.'!E80+'[1]1 кв.'!E87</f>
        <v>543.577</v>
      </c>
      <c r="F81" s="13">
        <f>'[1]2 кв.'!F80+'[1]1 кв.'!F87</f>
        <v>0</v>
      </c>
    </row>
    <row r="82" spans="1:6" s="11" customFormat="1">
      <c r="A82" s="8" t="s">
        <v>96</v>
      </c>
      <c r="B82" s="9" t="s">
        <v>97</v>
      </c>
      <c r="C82" s="8" t="s">
        <v>11</v>
      </c>
      <c r="D82" s="10">
        <f t="shared" si="1"/>
        <v>2284.8919999999998</v>
      </c>
      <c r="E82" s="10">
        <f>'[1]2 кв.'!E81+'[1]1 кв.'!E88</f>
        <v>2284.8919999999998</v>
      </c>
      <c r="F82" s="10">
        <f>'[1]2 кв.'!F81+'[1]1 кв.'!F88</f>
        <v>0</v>
      </c>
    </row>
    <row r="83" spans="1:6">
      <c r="A83" s="118">
        <v>25</v>
      </c>
      <c r="B83" s="116" t="s">
        <v>98</v>
      </c>
      <c r="C83" s="7" t="s">
        <v>39</v>
      </c>
      <c r="D83" s="10">
        <f t="shared" si="1"/>
        <v>0.79699999999999993</v>
      </c>
      <c r="E83" s="13">
        <f>'[1]2 кв.'!E82+'[1]1 кв.'!E89</f>
        <v>0.79699999999999993</v>
      </c>
      <c r="F83" s="13">
        <f>'[1]2 кв.'!F82+'[1]1 кв.'!F89</f>
        <v>0</v>
      </c>
    </row>
    <row r="84" spans="1:6">
      <c r="A84" s="118"/>
      <c r="B84" s="116"/>
      <c r="C84" s="7" t="s">
        <v>11</v>
      </c>
      <c r="D84" s="10">
        <f t="shared" si="1"/>
        <v>101.10499999999999</v>
      </c>
      <c r="E84" s="13">
        <f>'[1]2 кв.'!E83+'[1]1 кв.'!E90</f>
        <v>101.10499999999999</v>
      </c>
      <c r="F84" s="13">
        <f>'[1]2 кв.'!F83+'[1]1 кв.'!F90</f>
        <v>0</v>
      </c>
    </row>
    <row r="85" spans="1:6">
      <c r="A85" s="118">
        <v>26</v>
      </c>
      <c r="B85" s="126" t="s">
        <v>99</v>
      </c>
      <c r="C85" s="17" t="s">
        <v>34</v>
      </c>
      <c r="D85" s="10">
        <f t="shared" si="1"/>
        <v>4017</v>
      </c>
      <c r="E85" s="13">
        <f>'[1]2 кв.'!E84+'[1]1 кв.'!E91</f>
        <v>4017</v>
      </c>
      <c r="F85" s="13">
        <f>'[1]2 кв.'!F84+'[1]1 кв.'!F91</f>
        <v>0</v>
      </c>
    </row>
    <row r="86" spans="1:6">
      <c r="A86" s="118"/>
      <c r="B86" s="126"/>
      <c r="C86" s="7" t="s">
        <v>11</v>
      </c>
      <c r="D86" s="10">
        <f t="shared" si="1"/>
        <v>2030.0450000000001</v>
      </c>
      <c r="E86" s="13">
        <f>'[1]2 кв.'!E85+'[1]1 кв.'!E92</f>
        <v>2030.0450000000001</v>
      </c>
      <c r="F86" s="13">
        <f>'[1]2 кв.'!F85+'[1]1 кв.'!F92</f>
        <v>0</v>
      </c>
    </row>
    <row r="87" spans="1:6">
      <c r="A87" s="115" t="s">
        <v>100</v>
      </c>
      <c r="B87" s="116" t="s">
        <v>101</v>
      </c>
      <c r="C87" s="7" t="s">
        <v>34</v>
      </c>
      <c r="D87" s="10">
        <f t="shared" si="1"/>
        <v>58</v>
      </c>
      <c r="E87" s="13">
        <f>'[1]2 кв.'!E86+'[1]1 кв.'!E93</f>
        <v>58</v>
      </c>
      <c r="F87" s="13">
        <f>'[1]2 кв.'!F86+'[1]1 кв.'!F93</f>
        <v>0</v>
      </c>
    </row>
    <row r="88" spans="1:6">
      <c r="A88" s="115"/>
      <c r="B88" s="116"/>
      <c r="C88" s="7" t="s">
        <v>11</v>
      </c>
      <c r="D88" s="10">
        <f t="shared" si="1"/>
        <v>153.74199999999999</v>
      </c>
      <c r="E88" s="13">
        <f>'[1]2 кв.'!E87+'[1]1 кв.'!E94</f>
        <v>153.74199999999999</v>
      </c>
      <c r="F88" s="13">
        <f>'[1]2 кв.'!F87+'[1]1 кв.'!F94</f>
        <v>0</v>
      </c>
    </row>
    <row r="89" spans="1:6" s="11" customFormat="1" ht="21">
      <c r="A89" s="8" t="s">
        <v>102</v>
      </c>
      <c r="B89" s="18" t="s">
        <v>103</v>
      </c>
      <c r="C89" s="8" t="s">
        <v>11</v>
      </c>
      <c r="D89" s="10">
        <f t="shared" si="1"/>
        <v>0</v>
      </c>
      <c r="E89" s="10">
        <f>'[1]2 кв.'!E88+'[1]1 кв.'!E95</f>
        <v>0</v>
      </c>
      <c r="F89" s="10">
        <f>'[1]2 кв.'!F88+'[1]1 кв.'!F95</f>
        <v>0</v>
      </c>
    </row>
    <row r="90" spans="1:6" ht="16.5" customHeight="1">
      <c r="A90" s="15" t="s">
        <v>104</v>
      </c>
      <c r="B90" s="12" t="s">
        <v>105</v>
      </c>
      <c r="C90" s="7" t="s">
        <v>11</v>
      </c>
      <c r="D90" s="10">
        <f t="shared" si="1"/>
        <v>0</v>
      </c>
      <c r="E90" s="13">
        <f>'[1]2 кв.'!E89+'[1]1 кв.'!E96</f>
        <v>0</v>
      </c>
      <c r="F90" s="13">
        <f>'[1]2 кв.'!F89+'[1]1 кв.'!F96</f>
        <v>0</v>
      </c>
    </row>
    <row r="91" spans="1:6" ht="15.75" customHeight="1">
      <c r="A91" s="15" t="s">
        <v>106</v>
      </c>
      <c r="B91" s="12" t="s">
        <v>107</v>
      </c>
      <c r="C91" s="7" t="s">
        <v>11</v>
      </c>
      <c r="D91" s="10">
        <f t="shared" si="1"/>
        <v>0</v>
      </c>
      <c r="E91" s="13">
        <f>'[1]2 кв.'!E90+'[1]1 кв.'!E97</f>
        <v>0</v>
      </c>
      <c r="F91" s="13">
        <f>'[1]2 кв.'!F90+'[1]1 кв.'!F97</f>
        <v>0</v>
      </c>
    </row>
    <row r="92" spans="1:6" ht="15" customHeight="1">
      <c r="A92" s="15" t="s">
        <v>108</v>
      </c>
      <c r="B92" s="12" t="s">
        <v>109</v>
      </c>
      <c r="C92" s="7" t="s">
        <v>11</v>
      </c>
      <c r="D92" s="10">
        <f t="shared" si="1"/>
        <v>828.57899999999995</v>
      </c>
      <c r="E92" s="13">
        <f>'[1]2 кв.'!E91+'[1]1 кв.'!E98</f>
        <v>662.77199999999993</v>
      </c>
      <c r="F92" s="13">
        <f>'[1]2 кв.'!F91+'[1]1 кв.'!F98</f>
        <v>165.80699999999999</v>
      </c>
    </row>
    <row r="93" spans="1:6" s="11" customFormat="1" ht="15" customHeight="1">
      <c r="A93" s="8"/>
      <c r="B93" s="9" t="s">
        <v>110</v>
      </c>
      <c r="C93" s="8" t="s">
        <v>11</v>
      </c>
      <c r="D93" s="10">
        <f t="shared" si="1"/>
        <v>27243.404399999999</v>
      </c>
      <c r="E93" s="10">
        <f>'[1]2 кв.'!E92+'[1]1 кв.'!E99</f>
        <v>12603.493399999999</v>
      </c>
      <c r="F93" s="10">
        <f>'[1]2 кв.'!F92+'[1]1 кв.'!F99</f>
        <v>14639.911</v>
      </c>
    </row>
    <row r="94" spans="1:6">
      <c r="A94" s="19"/>
      <c r="B94" s="20"/>
      <c r="C94" s="21"/>
      <c r="D94" s="22"/>
      <c r="E94" s="23"/>
      <c r="F94" s="24"/>
    </row>
    <row r="95" spans="1:6">
      <c r="A95" s="25"/>
      <c r="B95" s="26"/>
      <c r="C95" s="27"/>
      <c r="D95" s="22"/>
      <c r="E95" s="23"/>
      <c r="F95" s="23"/>
    </row>
    <row r="96" spans="1:6">
      <c r="A96" s="2"/>
      <c r="B96" s="2"/>
      <c r="C96" s="28"/>
      <c r="D96" s="29"/>
      <c r="E96" s="2"/>
      <c r="F96" s="2"/>
    </row>
    <row r="97" spans="1:6">
      <c r="A97" s="125" t="s">
        <v>111</v>
      </c>
      <c r="B97" s="125"/>
      <c r="C97" s="125"/>
      <c r="D97" s="125"/>
      <c r="E97" s="125"/>
      <c r="F97" s="125"/>
    </row>
    <row r="98" spans="1:6">
      <c r="A98" s="115" t="s">
        <v>112</v>
      </c>
      <c r="B98" s="116" t="s">
        <v>113</v>
      </c>
      <c r="C98" s="7" t="s">
        <v>34</v>
      </c>
      <c r="D98" s="8"/>
      <c r="E98" s="7"/>
      <c r="F98" s="7"/>
    </row>
    <row r="99" spans="1:6">
      <c r="A99" s="115"/>
      <c r="B99" s="116"/>
      <c r="C99" s="7" t="s">
        <v>11</v>
      </c>
      <c r="D99" s="8"/>
      <c r="E99" s="7"/>
      <c r="F99" s="7"/>
    </row>
    <row r="100" spans="1:6">
      <c r="A100" s="115" t="s">
        <v>114</v>
      </c>
      <c r="B100" s="116" t="s">
        <v>115</v>
      </c>
      <c r="C100" s="7" t="s">
        <v>34</v>
      </c>
      <c r="D100" s="8"/>
      <c r="E100" s="7"/>
      <c r="F100" s="7"/>
    </row>
    <row r="101" spans="1:6">
      <c r="A101" s="115"/>
      <c r="B101" s="116"/>
      <c r="C101" s="7" t="s">
        <v>11</v>
      </c>
      <c r="D101" s="8"/>
      <c r="E101" s="7"/>
      <c r="F101" s="7"/>
    </row>
    <row r="102" spans="1:6">
      <c r="A102" s="115" t="s">
        <v>37</v>
      </c>
      <c r="B102" s="116" t="s">
        <v>116</v>
      </c>
      <c r="C102" s="7" t="s">
        <v>34</v>
      </c>
      <c r="D102" s="8"/>
      <c r="E102" s="7"/>
      <c r="F102" s="7"/>
    </row>
    <row r="103" spans="1:6">
      <c r="A103" s="115"/>
      <c r="B103" s="116"/>
      <c r="C103" s="7" t="s">
        <v>11</v>
      </c>
      <c r="D103" s="8"/>
      <c r="E103" s="7"/>
      <c r="F103" s="7"/>
    </row>
    <row r="104" spans="1:6">
      <c r="A104" s="115" t="s">
        <v>40</v>
      </c>
      <c r="B104" s="116" t="s">
        <v>117</v>
      </c>
      <c r="C104" s="7" t="s">
        <v>14</v>
      </c>
      <c r="D104" s="8"/>
      <c r="E104" s="7"/>
      <c r="F104" s="7"/>
    </row>
    <row r="105" spans="1:6">
      <c r="A105" s="115"/>
      <c r="B105" s="116"/>
      <c r="C105" s="7" t="s">
        <v>11</v>
      </c>
      <c r="D105" s="8"/>
      <c r="E105" s="7"/>
      <c r="F105" s="7"/>
    </row>
    <row r="106" spans="1:6">
      <c r="A106" s="115" t="s">
        <v>42</v>
      </c>
      <c r="B106" s="116" t="s">
        <v>118</v>
      </c>
      <c r="C106" s="7" t="s">
        <v>34</v>
      </c>
      <c r="D106" s="8">
        <f t="shared" ref="D106:D152" si="2">E106+F106</f>
        <v>15</v>
      </c>
      <c r="E106" s="7">
        <f>'[1]2 кв.'!E105+'[1]1 кв.'!E112</f>
        <v>15</v>
      </c>
      <c r="F106" s="7"/>
    </row>
    <row r="107" spans="1:6">
      <c r="A107" s="115"/>
      <c r="B107" s="116"/>
      <c r="C107" s="7" t="s">
        <v>11</v>
      </c>
      <c r="D107" s="8">
        <f t="shared" si="2"/>
        <v>251.34699999999998</v>
      </c>
      <c r="E107" s="7">
        <f>'[1]2 кв.'!E106+'[1]1 кв.'!E113</f>
        <v>251.34699999999998</v>
      </c>
      <c r="F107" s="7"/>
    </row>
    <row r="108" spans="1:6">
      <c r="A108" s="115" t="s">
        <v>45</v>
      </c>
      <c r="B108" s="116" t="s">
        <v>119</v>
      </c>
      <c r="C108" s="7" t="s">
        <v>39</v>
      </c>
      <c r="D108" s="8"/>
      <c r="E108" s="7"/>
      <c r="F108" s="7"/>
    </row>
    <row r="109" spans="1:6">
      <c r="A109" s="115"/>
      <c r="B109" s="116"/>
      <c r="C109" s="7" t="s">
        <v>120</v>
      </c>
      <c r="D109" s="8"/>
      <c r="E109" s="7"/>
      <c r="F109" s="7"/>
    </row>
    <row r="110" spans="1:6">
      <c r="A110" s="118">
        <v>7</v>
      </c>
      <c r="B110" s="116" t="s">
        <v>121</v>
      </c>
      <c r="C110" s="7" t="s">
        <v>122</v>
      </c>
      <c r="D110" s="8"/>
      <c r="E110" s="7"/>
      <c r="F110" s="7"/>
    </row>
    <row r="111" spans="1:6">
      <c r="A111" s="118"/>
      <c r="B111" s="116"/>
      <c r="C111" s="7" t="s">
        <v>11</v>
      </c>
      <c r="D111" s="8"/>
      <c r="E111" s="7"/>
      <c r="F111" s="7"/>
    </row>
    <row r="112" spans="1:6" s="11" customFormat="1">
      <c r="A112" s="118">
        <v>8</v>
      </c>
      <c r="B112" s="116" t="s">
        <v>123</v>
      </c>
      <c r="C112" s="7" t="s">
        <v>34</v>
      </c>
      <c r="D112" s="8">
        <f t="shared" si="2"/>
        <v>1</v>
      </c>
      <c r="E112" s="7">
        <f>'[1]2 кв.'!E111+'[1]1 кв.'!E118</f>
        <v>1</v>
      </c>
      <c r="F112" s="7"/>
    </row>
    <row r="113" spans="1:6" s="11" customFormat="1">
      <c r="A113" s="118"/>
      <c r="B113" s="116"/>
      <c r="C113" s="7" t="s">
        <v>11</v>
      </c>
      <c r="D113" s="8">
        <f t="shared" si="2"/>
        <v>5.1749999999999998</v>
      </c>
      <c r="E113" s="7">
        <f>'[1]2 кв.'!E112+'[1]1 кв.'!E119</f>
        <v>5.1749999999999998</v>
      </c>
      <c r="F113" s="7"/>
    </row>
    <row r="114" spans="1:6">
      <c r="A114" s="118">
        <v>9</v>
      </c>
      <c r="B114" s="116" t="s">
        <v>124</v>
      </c>
      <c r="C114" s="7" t="s">
        <v>125</v>
      </c>
      <c r="D114" s="8"/>
      <c r="E114" s="7"/>
      <c r="F114" s="7"/>
    </row>
    <row r="115" spans="1:6">
      <c r="A115" s="118"/>
      <c r="B115" s="116"/>
      <c r="C115" s="7" t="s">
        <v>11</v>
      </c>
      <c r="D115" s="8"/>
      <c r="E115" s="7"/>
      <c r="F115" s="7"/>
    </row>
    <row r="116" spans="1:6">
      <c r="A116" s="15" t="s">
        <v>53</v>
      </c>
      <c r="B116" s="12" t="s">
        <v>126</v>
      </c>
      <c r="C116" s="7" t="s">
        <v>11</v>
      </c>
      <c r="D116" s="8">
        <f t="shared" si="2"/>
        <v>200.82499999999999</v>
      </c>
      <c r="E116" s="7"/>
      <c r="F116" s="7">
        <f>'[1]2 кв.'!F115+'[1]1 кв.'!F122</f>
        <v>200.82499999999999</v>
      </c>
    </row>
    <row r="117" spans="1:6">
      <c r="A117" s="15" t="s">
        <v>127</v>
      </c>
      <c r="B117" s="12" t="s">
        <v>128</v>
      </c>
      <c r="C117" s="7" t="s">
        <v>11</v>
      </c>
      <c r="D117" s="8"/>
      <c r="E117" s="7"/>
      <c r="F117" s="7"/>
    </row>
    <row r="118" spans="1:6">
      <c r="A118" s="15" t="s">
        <v>55</v>
      </c>
      <c r="B118" s="12" t="s">
        <v>129</v>
      </c>
      <c r="C118" s="7" t="s">
        <v>11</v>
      </c>
      <c r="D118" s="8">
        <f t="shared" si="2"/>
        <v>45.304000000000002</v>
      </c>
      <c r="E118" s="7"/>
      <c r="F118" s="7">
        <f>'[1]2 кв.'!F117+'[1]1 кв.'!F124</f>
        <v>45.304000000000002</v>
      </c>
    </row>
    <row r="119" spans="1:6">
      <c r="A119" s="15" t="s">
        <v>57</v>
      </c>
      <c r="B119" s="12" t="s">
        <v>130</v>
      </c>
      <c r="C119" s="7" t="s">
        <v>11</v>
      </c>
      <c r="D119" s="8"/>
      <c r="E119" s="7"/>
      <c r="F119" s="7"/>
    </row>
    <row r="120" spans="1:6">
      <c r="A120" s="7">
        <v>13</v>
      </c>
      <c r="B120" s="12" t="s">
        <v>131</v>
      </c>
      <c r="C120" s="7" t="s">
        <v>11</v>
      </c>
      <c r="D120" s="8"/>
      <c r="E120" s="7"/>
      <c r="F120" s="7"/>
    </row>
    <row r="121" spans="1:6">
      <c r="A121" s="7">
        <v>14</v>
      </c>
      <c r="B121" s="12" t="s">
        <v>132</v>
      </c>
      <c r="C121" s="7"/>
      <c r="D121" s="8"/>
      <c r="E121" s="7"/>
      <c r="F121" s="7"/>
    </row>
    <row r="122" spans="1:6">
      <c r="A122" s="15" t="s">
        <v>63</v>
      </c>
      <c r="B122" s="12" t="s">
        <v>133</v>
      </c>
      <c r="C122" s="7" t="s">
        <v>11</v>
      </c>
      <c r="D122" s="8"/>
      <c r="E122" s="7"/>
      <c r="F122" s="7"/>
    </row>
    <row r="123" spans="1:6">
      <c r="A123" s="30">
        <v>16</v>
      </c>
      <c r="B123" s="12" t="s">
        <v>134</v>
      </c>
      <c r="C123" s="7" t="s">
        <v>11</v>
      </c>
      <c r="D123" s="8">
        <f t="shared" si="2"/>
        <v>6151.6509999999998</v>
      </c>
      <c r="E123" s="7"/>
      <c r="F123" s="7">
        <f>'[1]2 кв.'!F122+'[1]1 кв.'!F129</f>
        <v>6151.6509999999998</v>
      </c>
    </row>
    <row r="124" spans="1:6">
      <c r="A124" s="15" t="s">
        <v>135</v>
      </c>
      <c r="B124" s="12" t="s">
        <v>136</v>
      </c>
      <c r="C124" s="7" t="s">
        <v>120</v>
      </c>
      <c r="D124" s="8"/>
      <c r="E124" s="7"/>
      <c r="F124" s="7"/>
    </row>
    <row r="125" spans="1:6">
      <c r="A125" s="115" t="s">
        <v>137</v>
      </c>
      <c r="B125" s="116" t="s">
        <v>138</v>
      </c>
      <c r="C125" s="7" t="s">
        <v>34</v>
      </c>
      <c r="D125" s="8"/>
      <c r="E125" s="7"/>
      <c r="F125" s="7"/>
    </row>
    <row r="126" spans="1:6">
      <c r="A126" s="115"/>
      <c r="B126" s="116"/>
      <c r="C126" s="7" t="s">
        <v>11</v>
      </c>
      <c r="D126" s="8"/>
      <c r="E126" s="7"/>
      <c r="F126" s="7"/>
    </row>
    <row r="127" spans="1:6">
      <c r="A127" s="115" t="s">
        <v>139</v>
      </c>
      <c r="B127" s="116" t="s">
        <v>140</v>
      </c>
      <c r="C127" s="7" t="s">
        <v>34</v>
      </c>
      <c r="D127" s="8"/>
      <c r="E127" s="7"/>
      <c r="F127" s="7"/>
    </row>
    <row r="128" spans="1:6">
      <c r="A128" s="115"/>
      <c r="B128" s="116"/>
      <c r="C128" s="7" t="s">
        <v>141</v>
      </c>
      <c r="D128" s="8"/>
      <c r="E128" s="7"/>
      <c r="F128" s="7"/>
    </row>
    <row r="129" spans="1:112">
      <c r="A129" s="115" t="s">
        <v>142</v>
      </c>
      <c r="B129" s="116" t="s">
        <v>143</v>
      </c>
      <c r="C129" s="7" t="s">
        <v>34</v>
      </c>
      <c r="D129" s="8"/>
      <c r="E129" s="7"/>
      <c r="F129" s="7"/>
    </row>
    <row r="130" spans="1:112">
      <c r="A130" s="115"/>
      <c r="B130" s="116"/>
      <c r="C130" s="7" t="s">
        <v>11</v>
      </c>
      <c r="D130" s="8"/>
      <c r="E130" s="7"/>
      <c r="F130" s="7"/>
    </row>
    <row r="131" spans="1:112">
      <c r="A131" s="115" t="s">
        <v>144</v>
      </c>
      <c r="B131" s="116" t="s">
        <v>145</v>
      </c>
      <c r="C131" s="7" t="s">
        <v>34</v>
      </c>
      <c r="D131" s="8"/>
      <c r="E131" s="7"/>
      <c r="F131" s="7"/>
    </row>
    <row r="132" spans="1:112">
      <c r="A132" s="115"/>
      <c r="B132" s="116"/>
      <c r="C132" s="7" t="s">
        <v>11</v>
      </c>
      <c r="D132" s="8"/>
      <c r="E132" s="7"/>
      <c r="F132" s="7"/>
    </row>
    <row r="133" spans="1:112">
      <c r="A133" s="15" t="s">
        <v>67</v>
      </c>
      <c r="B133" s="12" t="s">
        <v>146</v>
      </c>
      <c r="C133" s="7" t="s">
        <v>11</v>
      </c>
      <c r="D133" s="8">
        <f t="shared" si="2"/>
        <v>198.596</v>
      </c>
      <c r="E133" s="7">
        <f>'[1]2 кв.'!E132+'[1]1 кв.'!E139</f>
        <v>198.596</v>
      </c>
      <c r="F133" s="7"/>
    </row>
    <row r="134" spans="1:112" s="32" customFormat="1" ht="13.5" thickBot="1">
      <c r="A134" s="15" t="s">
        <v>147</v>
      </c>
      <c r="B134" s="12" t="s">
        <v>148</v>
      </c>
      <c r="C134" s="7" t="s">
        <v>11</v>
      </c>
      <c r="D134" s="8">
        <f t="shared" si="2"/>
        <v>198.596</v>
      </c>
      <c r="E134" s="7">
        <f>'[1]2 кв.'!E133+'[1]1 кв.'!E140</f>
        <v>198.596</v>
      </c>
      <c r="F134" s="7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</row>
    <row r="135" spans="1:112" s="11" customFormat="1">
      <c r="A135" s="16" t="s">
        <v>70</v>
      </c>
      <c r="B135" s="9" t="s">
        <v>149</v>
      </c>
      <c r="C135" s="8" t="s">
        <v>34</v>
      </c>
      <c r="D135" s="8">
        <f t="shared" si="2"/>
        <v>1857</v>
      </c>
      <c r="E135" s="8">
        <f>'[1]2 кв.'!E134+'[1]1 кв.'!E141</f>
        <v>1857</v>
      </c>
      <c r="F135" s="8"/>
    </row>
    <row r="136" spans="1:112" s="11" customFormat="1">
      <c r="A136" s="16"/>
      <c r="B136" s="9" t="s">
        <v>150</v>
      </c>
      <c r="C136" s="8" t="s">
        <v>11</v>
      </c>
      <c r="D136" s="8">
        <f t="shared" si="2"/>
        <v>85.414000000000016</v>
      </c>
      <c r="E136" s="8">
        <f>'[1]2 кв.'!E135+'[1]1 кв.'!E142</f>
        <v>85.414000000000016</v>
      </c>
      <c r="F136" s="8"/>
    </row>
    <row r="137" spans="1:112">
      <c r="A137" s="115" t="s">
        <v>151</v>
      </c>
      <c r="B137" s="116" t="s">
        <v>152</v>
      </c>
      <c r="C137" s="7" t="s">
        <v>34</v>
      </c>
      <c r="D137" s="8">
        <f t="shared" si="2"/>
        <v>0</v>
      </c>
      <c r="E137" s="7">
        <f>'[1]2 кв.'!E136+'[1]1 кв.'!E143</f>
        <v>0</v>
      </c>
      <c r="F137" s="7"/>
    </row>
    <row r="138" spans="1:112">
      <c r="A138" s="115"/>
      <c r="B138" s="116"/>
      <c r="C138" s="7" t="s">
        <v>11</v>
      </c>
      <c r="D138" s="8">
        <f t="shared" si="2"/>
        <v>0</v>
      </c>
      <c r="E138" s="7">
        <f>'[1]2 кв.'!E137+'[1]1 кв.'!E144</f>
        <v>0</v>
      </c>
      <c r="F138" s="7"/>
    </row>
    <row r="139" spans="1:112">
      <c r="A139" s="115" t="s">
        <v>153</v>
      </c>
      <c r="B139" s="116" t="s">
        <v>154</v>
      </c>
      <c r="C139" s="7" t="s">
        <v>34</v>
      </c>
      <c r="D139" s="8">
        <f t="shared" si="2"/>
        <v>0</v>
      </c>
      <c r="E139" s="7">
        <f>'[1]2 кв.'!E138+'[1]1 кв.'!E145</f>
        <v>0</v>
      </c>
      <c r="F139" s="7"/>
    </row>
    <row r="140" spans="1:112">
      <c r="A140" s="115"/>
      <c r="B140" s="116"/>
      <c r="C140" s="7" t="s">
        <v>11</v>
      </c>
      <c r="D140" s="8">
        <f t="shared" si="2"/>
        <v>0</v>
      </c>
      <c r="E140" s="7">
        <f>'[1]2 кв.'!E139+'[1]1 кв.'!E146</f>
        <v>0</v>
      </c>
      <c r="F140" s="7"/>
    </row>
    <row r="141" spans="1:112">
      <c r="A141" s="115" t="s">
        <v>155</v>
      </c>
      <c r="B141" s="116" t="s">
        <v>156</v>
      </c>
      <c r="C141" s="7" t="s">
        <v>34</v>
      </c>
      <c r="D141" s="8">
        <f t="shared" si="2"/>
        <v>0</v>
      </c>
      <c r="E141" s="7">
        <f>'[1]2 кв.'!E140+'[1]1 кв.'!E147</f>
        <v>0</v>
      </c>
      <c r="F141" s="7"/>
    </row>
    <row r="142" spans="1:112">
      <c r="A142" s="115"/>
      <c r="B142" s="116"/>
      <c r="C142" s="7" t="s">
        <v>11</v>
      </c>
      <c r="D142" s="8">
        <f t="shared" si="2"/>
        <v>0</v>
      </c>
      <c r="E142" s="7">
        <f>'[1]2 кв.'!E141+'[1]1 кв.'!E148</f>
        <v>0</v>
      </c>
      <c r="F142" s="7"/>
    </row>
    <row r="143" spans="1:112">
      <c r="A143" s="115" t="s">
        <v>157</v>
      </c>
      <c r="B143" s="116" t="s">
        <v>158</v>
      </c>
      <c r="C143" s="7" t="s">
        <v>34</v>
      </c>
      <c r="D143" s="8">
        <f t="shared" si="2"/>
        <v>442</v>
      </c>
      <c r="E143" s="7">
        <f>'[1]2 кв.'!E142+'[1]1 кв.'!E149</f>
        <v>442</v>
      </c>
      <c r="F143" s="7"/>
    </row>
    <row r="144" spans="1:112">
      <c r="A144" s="115"/>
      <c r="B144" s="116"/>
      <c r="C144" s="7" t="s">
        <v>11</v>
      </c>
      <c r="D144" s="8">
        <f t="shared" si="2"/>
        <v>20.329999999999998</v>
      </c>
      <c r="E144" s="7">
        <f>'[1]2 кв.'!E143+'[1]1 кв.'!E150</f>
        <v>20.329999999999998</v>
      </c>
      <c r="F144" s="7"/>
    </row>
    <row r="145" spans="1:6">
      <c r="A145" s="115" t="s">
        <v>159</v>
      </c>
      <c r="B145" s="116" t="s">
        <v>160</v>
      </c>
      <c r="C145" s="7" t="s">
        <v>34</v>
      </c>
      <c r="D145" s="8">
        <f t="shared" si="2"/>
        <v>876</v>
      </c>
      <c r="E145" s="7">
        <f>'[1]2 кв.'!E144+'[1]1 кв.'!E151</f>
        <v>876</v>
      </c>
      <c r="F145" s="7"/>
    </row>
    <row r="146" spans="1:6">
      <c r="A146" s="115"/>
      <c r="B146" s="116"/>
      <c r="C146" s="7" t="s">
        <v>11</v>
      </c>
      <c r="D146" s="8">
        <f t="shared" si="2"/>
        <v>40.29</v>
      </c>
      <c r="E146" s="7">
        <f>'[1]2 кв.'!E145+'[1]1 кв.'!E152</f>
        <v>40.29</v>
      </c>
      <c r="F146" s="7"/>
    </row>
    <row r="147" spans="1:6">
      <c r="A147" s="115" t="s">
        <v>161</v>
      </c>
      <c r="B147" s="116" t="s">
        <v>162</v>
      </c>
      <c r="C147" s="7" t="s">
        <v>34</v>
      </c>
      <c r="D147" s="8">
        <f t="shared" si="2"/>
        <v>281</v>
      </c>
      <c r="E147" s="7">
        <f>'[1]2 кв.'!E146+'[1]1 кв.'!E153</f>
        <v>281</v>
      </c>
      <c r="F147" s="7"/>
    </row>
    <row r="148" spans="1:6">
      <c r="A148" s="115"/>
      <c r="B148" s="116"/>
      <c r="C148" s="7" t="s">
        <v>11</v>
      </c>
      <c r="D148" s="8">
        <f t="shared" si="2"/>
        <v>12.925999999999998</v>
      </c>
      <c r="E148" s="7">
        <f>'[1]2 кв.'!E147+'[1]1 кв.'!E154</f>
        <v>12.925999999999998</v>
      </c>
      <c r="F148" s="7"/>
    </row>
    <row r="149" spans="1:6">
      <c r="A149" s="115" t="s">
        <v>163</v>
      </c>
      <c r="B149" s="116" t="s">
        <v>164</v>
      </c>
      <c r="C149" s="7" t="s">
        <v>34</v>
      </c>
      <c r="D149" s="8">
        <f t="shared" si="2"/>
        <v>258</v>
      </c>
      <c r="E149" s="7">
        <f>'[1]2 кв.'!E148+'[1]1 кв.'!E155</f>
        <v>258</v>
      </c>
      <c r="F149" s="7"/>
    </row>
    <row r="150" spans="1:6">
      <c r="A150" s="115"/>
      <c r="B150" s="116"/>
      <c r="C150" s="7" t="s">
        <v>11</v>
      </c>
      <c r="D150" s="8">
        <f t="shared" si="2"/>
        <v>11.868</v>
      </c>
      <c r="E150" s="7">
        <f>'[1]2 кв.'!E149+'[1]1 кв.'!E156</f>
        <v>11.868</v>
      </c>
      <c r="F150" s="7"/>
    </row>
    <row r="151" spans="1:6">
      <c r="A151" s="115" t="s">
        <v>165</v>
      </c>
      <c r="B151" s="116" t="s">
        <v>166</v>
      </c>
      <c r="C151" s="7" t="s">
        <v>34</v>
      </c>
      <c r="D151" s="8">
        <f t="shared" si="2"/>
        <v>0</v>
      </c>
      <c r="E151" s="7">
        <f>'[1]2 кв.'!E150+'[1]1 кв.'!E157</f>
        <v>0</v>
      </c>
      <c r="F151" s="7"/>
    </row>
    <row r="152" spans="1:6">
      <c r="A152" s="115"/>
      <c r="B152" s="116"/>
      <c r="C152" s="7" t="s">
        <v>11</v>
      </c>
      <c r="D152" s="8">
        <f t="shared" si="2"/>
        <v>0</v>
      </c>
      <c r="E152" s="7">
        <f>'[1]2 кв.'!E151+'[1]1 кв.'!E158</f>
        <v>0</v>
      </c>
      <c r="F152" s="7"/>
    </row>
    <row r="153" spans="1:6">
      <c r="A153" s="2"/>
      <c r="B153" s="2"/>
      <c r="C153" s="2"/>
      <c r="D153" s="29"/>
      <c r="E153" s="2"/>
      <c r="F153" s="2"/>
    </row>
    <row r="154" spans="1:6">
      <c r="A154" s="2"/>
      <c r="B154" s="2"/>
      <c r="C154" s="2"/>
      <c r="D154" s="29"/>
      <c r="E154" s="2"/>
      <c r="F154" s="2"/>
    </row>
    <row r="155" spans="1:6">
      <c r="A155" s="2"/>
      <c r="B155" s="2"/>
      <c r="C155" s="2"/>
      <c r="D155" s="29"/>
      <c r="E155" s="2"/>
      <c r="F155" s="2"/>
    </row>
    <row r="156" spans="1:6">
      <c r="A156" s="2"/>
    </row>
    <row r="157" spans="1:6" ht="12" customHeight="1">
      <c r="C157" s="33"/>
    </row>
    <row r="158" spans="1:6" ht="14.25" customHeight="1">
      <c r="C158" s="33"/>
    </row>
  </sheetData>
  <mergeCells count="122">
    <mergeCell ref="A147:A148"/>
    <mergeCell ref="B147:B148"/>
    <mergeCell ref="A149:A150"/>
    <mergeCell ref="B149:B150"/>
    <mergeCell ref="A151:A152"/>
    <mergeCell ref="B151:B152"/>
    <mergeCell ref="A141:A142"/>
    <mergeCell ref="B141:B142"/>
    <mergeCell ref="A143:A144"/>
    <mergeCell ref="B143:B144"/>
    <mergeCell ref="A145:A146"/>
    <mergeCell ref="B145:B146"/>
    <mergeCell ref="A131:A132"/>
    <mergeCell ref="B131:B132"/>
    <mergeCell ref="A137:A138"/>
    <mergeCell ref="B137:B138"/>
    <mergeCell ref="A139:A140"/>
    <mergeCell ref="B139:B140"/>
    <mergeCell ref="A125:A126"/>
    <mergeCell ref="B125:B126"/>
    <mergeCell ref="A127:A128"/>
    <mergeCell ref="B127:B128"/>
    <mergeCell ref="A129:A130"/>
    <mergeCell ref="B129:B130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97:F97"/>
    <mergeCell ref="A98:A99"/>
    <mergeCell ref="B98:B99"/>
    <mergeCell ref="A100:A101"/>
    <mergeCell ref="B100:B101"/>
    <mergeCell ref="A102:A103"/>
    <mergeCell ref="B102:B103"/>
    <mergeCell ref="A83:A84"/>
    <mergeCell ref="B83:B84"/>
    <mergeCell ref="A85:A86"/>
    <mergeCell ref="B85:B86"/>
    <mergeCell ref="A87:A88"/>
    <mergeCell ref="B87:B88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3:A64"/>
    <mergeCell ref="B63:B64"/>
    <mergeCell ref="A65:A66"/>
    <mergeCell ref="B65:B66"/>
    <mergeCell ref="A68:A69"/>
    <mergeCell ref="B68:B69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2:A34"/>
    <mergeCell ref="B32:B34"/>
    <mergeCell ref="A35:A36"/>
    <mergeCell ref="B35:B36"/>
    <mergeCell ref="A37:A38"/>
    <mergeCell ref="B37:B38"/>
    <mergeCell ref="A25:A26"/>
    <mergeCell ref="B25:B26"/>
    <mergeCell ref="A28:A29"/>
    <mergeCell ref="B28:B29"/>
    <mergeCell ref="A30:A31"/>
    <mergeCell ref="B30:B31"/>
    <mergeCell ref="A19:A20"/>
    <mergeCell ref="B19:B20"/>
    <mergeCell ref="A21:A22"/>
    <mergeCell ref="B21:B22"/>
    <mergeCell ref="A23:A24"/>
    <mergeCell ref="B23:B24"/>
    <mergeCell ref="A9:A11"/>
    <mergeCell ref="A12:A13"/>
    <mergeCell ref="B12:B13"/>
    <mergeCell ref="A14:A15"/>
    <mergeCell ref="B14:B15"/>
    <mergeCell ref="A17:A18"/>
    <mergeCell ref="B17:B18"/>
    <mergeCell ref="A2:F2"/>
    <mergeCell ref="A3:F3"/>
    <mergeCell ref="A5:A7"/>
    <mergeCell ref="B5:B7"/>
    <mergeCell ref="C5:C7"/>
    <mergeCell ref="D5:F6"/>
  </mergeCells>
  <pageMargins left="0.31496062992125984" right="0" top="0.55118110236220474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N123"/>
  <sheetViews>
    <sheetView zoomScaleNormal="100" workbookViewId="0">
      <selection activeCell="H7" sqref="H7"/>
    </sheetView>
  </sheetViews>
  <sheetFormatPr defaultColWidth="13.5703125" defaultRowHeight="12.75"/>
  <cols>
    <col min="1" max="1" width="5.7109375" style="36" customWidth="1"/>
    <col min="2" max="2" width="30.85546875" style="37" customWidth="1"/>
    <col min="3" max="3" width="9" style="38" customWidth="1"/>
    <col min="4" max="4" width="13.140625" style="39" customWidth="1"/>
    <col min="5" max="5" width="13" style="39" customWidth="1"/>
    <col min="6" max="6" width="11.5703125" style="39" customWidth="1"/>
    <col min="7" max="16384" width="13.5703125" style="35"/>
  </cols>
  <sheetData>
    <row r="3" spans="1:14" ht="30.75" customHeight="1">
      <c r="A3" s="157" t="s">
        <v>284</v>
      </c>
      <c r="B3" s="157"/>
      <c r="C3" s="157"/>
      <c r="D3" s="157"/>
      <c r="E3" s="157"/>
      <c r="F3" s="157"/>
      <c r="G3" s="34"/>
      <c r="H3" s="34"/>
      <c r="I3" s="34"/>
      <c r="J3" s="34"/>
      <c r="K3" s="34"/>
    </row>
    <row r="4" spans="1:14" ht="21.75" customHeight="1">
      <c r="A4" s="158" t="s">
        <v>285</v>
      </c>
      <c r="B4" s="158"/>
      <c r="C4" s="158"/>
      <c r="D4" s="158"/>
      <c r="E4" s="158"/>
      <c r="F4" s="158"/>
    </row>
    <row r="6" spans="1:14" s="40" customFormat="1" ht="23.25" customHeight="1">
      <c r="A6" s="148" t="s">
        <v>2</v>
      </c>
      <c r="B6" s="149" t="s">
        <v>3</v>
      </c>
      <c r="C6" s="149" t="s">
        <v>4</v>
      </c>
      <c r="D6" s="150" t="s">
        <v>170</v>
      </c>
      <c r="E6" s="150"/>
      <c r="F6" s="150"/>
    </row>
    <row r="7" spans="1:14" s="41" customFormat="1" ht="27" customHeight="1">
      <c r="A7" s="148"/>
      <c r="B7" s="149"/>
      <c r="C7" s="149"/>
      <c r="D7" s="150"/>
      <c r="E7" s="150"/>
      <c r="F7" s="150"/>
    </row>
    <row r="8" spans="1:14" s="41" customFormat="1" ht="31.5" customHeight="1">
      <c r="A8" s="148"/>
      <c r="B8" s="149"/>
      <c r="C8" s="149"/>
      <c r="D8" s="151" t="s">
        <v>169</v>
      </c>
      <c r="E8" s="152" t="s">
        <v>7</v>
      </c>
      <c r="F8" s="153" t="s">
        <v>8</v>
      </c>
    </row>
    <row r="9" spans="1:14" s="69" customFormat="1" ht="15.75">
      <c r="A9" s="133" t="s">
        <v>42</v>
      </c>
      <c r="B9" s="68" t="s">
        <v>171</v>
      </c>
      <c r="C9" s="78" t="s">
        <v>14</v>
      </c>
      <c r="D9" s="79">
        <f>E9+F9</f>
        <v>20.95</v>
      </c>
      <c r="E9" s="79">
        <f>E12+E15+E18+E21+E24+E27+E30+E33+E36+E39+E42+E45+E48+E51+E54+E57+E60+E63+E66+E69+E72+E75+E78+E81+E84+E87+E90+E93+E96+E99+E102+E105+E108+E111+E114+E117+E120</f>
        <v>4.7139999999999986</v>
      </c>
      <c r="F9" s="79">
        <f>F12+F15+F18+F21+F24+F27+F30+F33+F36+F39+F42+F45+F48+F51+F54+F57+F60+F63+F66+F69+F72+F75+F78+F81+F84+F87+F90+F93+F96+F99+F102+F105+F108+F111+F114+F117+F120</f>
        <v>16.236000000000001</v>
      </c>
      <c r="H9" s="70"/>
    </row>
    <row r="10" spans="1:14" s="69" customFormat="1" ht="15.75">
      <c r="A10" s="133"/>
      <c r="B10" s="68" t="s">
        <v>172</v>
      </c>
      <c r="C10" s="78" t="s">
        <v>44</v>
      </c>
      <c r="D10" s="79">
        <f t="shared" ref="D10:D11" si="0">E10+F10</f>
        <v>37</v>
      </c>
      <c r="E10" s="79">
        <f t="shared" ref="E10:F11" si="1">E13+E16+E19+E22+E25+E28+E31+E34+E37+E40+E43+E46+E49+E52+E55+E58+E61+E64+E67+E70+E73+E76+E79+E82+E85+E88+E91+E94+E97+E100+E103+E106+E109+E112+E115+E118+E121</f>
        <v>11</v>
      </c>
      <c r="F10" s="79">
        <f t="shared" si="1"/>
        <v>26</v>
      </c>
    </row>
    <row r="11" spans="1:14" s="69" customFormat="1" ht="15.75">
      <c r="A11" s="133"/>
      <c r="B11" s="154"/>
      <c r="C11" s="78" t="s">
        <v>11</v>
      </c>
      <c r="D11" s="79">
        <f t="shared" si="0"/>
        <v>8631.4630000000016</v>
      </c>
      <c r="E11" s="79">
        <f t="shared" si="1"/>
        <v>1510.3630000000001</v>
      </c>
      <c r="F11" s="79">
        <f t="shared" si="1"/>
        <v>7121.1000000000013</v>
      </c>
      <c r="H11" s="71"/>
    </row>
    <row r="12" spans="1:14" s="42" customFormat="1" ht="15.75">
      <c r="A12" s="77" t="s">
        <v>173</v>
      </c>
      <c r="B12" s="72" t="s">
        <v>174</v>
      </c>
      <c r="C12" s="80" t="s">
        <v>14</v>
      </c>
      <c r="D12" s="81">
        <f>E12+F12</f>
        <v>0.64</v>
      </c>
      <c r="E12" s="82"/>
      <c r="F12" s="83">
        <v>0.64</v>
      </c>
      <c r="H12" s="43"/>
    </row>
    <row r="13" spans="1:14" s="44" customFormat="1" ht="15.75">
      <c r="A13" s="77"/>
      <c r="B13" s="73"/>
      <c r="C13" s="80" t="s">
        <v>44</v>
      </c>
      <c r="D13" s="81">
        <f t="shared" ref="D13:D14" si="2">E13+F13</f>
        <v>1</v>
      </c>
      <c r="E13" s="82"/>
      <c r="F13" s="83">
        <v>1</v>
      </c>
      <c r="H13" s="43"/>
    </row>
    <row r="14" spans="1:14" s="45" customFormat="1" ht="15.75">
      <c r="A14" s="77"/>
      <c r="B14" s="74"/>
      <c r="C14" s="80" t="s">
        <v>11</v>
      </c>
      <c r="D14" s="81">
        <f t="shared" si="2"/>
        <v>328.62099999999998</v>
      </c>
      <c r="E14" s="84"/>
      <c r="F14" s="83">
        <v>328.62099999999998</v>
      </c>
      <c r="H14" s="43"/>
      <c r="I14" s="46"/>
      <c r="J14" s="46"/>
      <c r="K14" s="47"/>
      <c r="L14" s="46"/>
      <c r="M14" s="46"/>
      <c r="N14" s="46"/>
    </row>
    <row r="15" spans="1:14" s="45" customFormat="1" ht="15.75">
      <c r="A15" s="77" t="s">
        <v>175</v>
      </c>
      <c r="B15" s="72" t="s">
        <v>176</v>
      </c>
      <c r="C15" s="80" t="s">
        <v>14</v>
      </c>
      <c r="D15" s="81">
        <f>E15+F15</f>
        <v>0.30199999999999999</v>
      </c>
      <c r="E15" s="82"/>
      <c r="F15" s="82">
        <v>0.30199999999999999</v>
      </c>
      <c r="G15" s="48"/>
      <c r="H15" s="43"/>
      <c r="I15" s="46"/>
      <c r="J15" s="46"/>
      <c r="K15" s="46"/>
      <c r="L15" s="46"/>
      <c r="M15" s="46"/>
      <c r="N15" s="46"/>
    </row>
    <row r="16" spans="1:14" s="45" customFormat="1" ht="15.75" customHeight="1">
      <c r="A16" s="77"/>
      <c r="B16" s="75"/>
      <c r="C16" s="80" t="s">
        <v>44</v>
      </c>
      <c r="D16" s="81">
        <f t="shared" ref="D16:D50" si="3">E16+F16</f>
        <v>1</v>
      </c>
      <c r="E16" s="82"/>
      <c r="F16" s="82">
        <v>1</v>
      </c>
      <c r="G16" s="48"/>
      <c r="H16" s="43"/>
      <c r="I16" s="46"/>
      <c r="J16" s="46"/>
      <c r="K16" s="46"/>
      <c r="L16" s="46"/>
      <c r="M16" s="46"/>
      <c r="N16" s="46"/>
    </row>
    <row r="17" spans="1:14" s="45" customFormat="1" ht="15.75">
      <c r="A17" s="77"/>
      <c r="B17" s="155"/>
      <c r="C17" s="80" t="s">
        <v>11</v>
      </c>
      <c r="D17" s="81">
        <f t="shared" si="3"/>
        <v>214.28200000000001</v>
      </c>
      <c r="E17" s="82"/>
      <c r="F17" s="82">
        <v>214.28200000000001</v>
      </c>
      <c r="G17" s="48"/>
      <c r="H17" s="43"/>
      <c r="I17" s="46"/>
      <c r="J17" s="46"/>
      <c r="K17" s="46"/>
      <c r="L17" s="46"/>
      <c r="M17" s="46"/>
      <c r="N17" s="46"/>
    </row>
    <row r="18" spans="1:14" s="49" customFormat="1" ht="15.75">
      <c r="A18" s="77" t="s">
        <v>177</v>
      </c>
      <c r="B18" s="72" t="s">
        <v>178</v>
      </c>
      <c r="C18" s="80" t="s">
        <v>14</v>
      </c>
      <c r="D18" s="81">
        <f t="shared" si="3"/>
        <v>0.42799999999999999</v>
      </c>
      <c r="E18" s="82"/>
      <c r="F18" s="82">
        <v>0.42799999999999999</v>
      </c>
      <c r="H18" s="47"/>
      <c r="I18" s="46"/>
      <c r="J18" s="46"/>
      <c r="K18" s="46"/>
      <c r="L18" s="46"/>
      <c r="M18" s="46"/>
      <c r="N18" s="46"/>
    </row>
    <row r="19" spans="1:14" s="49" customFormat="1" ht="15.75">
      <c r="A19" s="77"/>
      <c r="B19" s="75"/>
      <c r="C19" s="80" t="s">
        <v>44</v>
      </c>
      <c r="D19" s="81">
        <f t="shared" si="3"/>
        <v>1</v>
      </c>
      <c r="E19" s="82"/>
      <c r="F19" s="82">
        <v>1</v>
      </c>
      <c r="H19" s="47"/>
      <c r="I19" s="46"/>
      <c r="J19" s="46"/>
      <c r="K19" s="46"/>
      <c r="L19" s="46"/>
      <c r="M19" s="46"/>
      <c r="N19" s="46"/>
    </row>
    <row r="20" spans="1:14" s="49" customFormat="1" ht="15.75">
      <c r="A20" s="77"/>
      <c r="B20" s="75"/>
      <c r="C20" s="80" t="s">
        <v>11</v>
      </c>
      <c r="D20" s="81">
        <f t="shared" si="3"/>
        <v>271.61099999999999</v>
      </c>
      <c r="E20" s="82"/>
      <c r="F20" s="82">
        <v>271.61099999999999</v>
      </c>
      <c r="H20" s="47"/>
      <c r="I20" s="46"/>
      <c r="J20" s="46"/>
      <c r="K20" s="46"/>
      <c r="L20" s="46"/>
      <c r="M20" s="46"/>
      <c r="N20" s="46"/>
    </row>
    <row r="21" spans="1:14" s="49" customFormat="1" ht="15.75">
      <c r="A21" s="77" t="s">
        <v>179</v>
      </c>
      <c r="B21" s="72" t="s">
        <v>180</v>
      </c>
      <c r="C21" s="80" t="s">
        <v>14</v>
      </c>
      <c r="D21" s="81">
        <f t="shared" si="3"/>
        <v>0.58199999999999996</v>
      </c>
      <c r="E21" s="82"/>
      <c r="F21" s="82">
        <v>0.58199999999999996</v>
      </c>
      <c r="H21" s="47"/>
      <c r="I21" s="47"/>
      <c r="J21" s="46"/>
      <c r="K21" s="46"/>
      <c r="L21" s="47"/>
      <c r="M21" s="46"/>
      <c r="N21" s="46"/>
    </row>
    <row r="22" spans="1:14" s="49" customFormat="1" ht="15.75">
      <c r="A22" s="77"/>
      <c r="B22" s="75"/>
      <c r="C22" s="80" t="s">
        <v>44</v>
      </c>
      <c r="D22" s="81">
        <f t="shared" si="3"/>
        <v>1</v>
      </c>
      <c r="E22" s="82"/>
      <c r="F22" s="82">
        <v>1</v>
      </c>
      <c r="H22" s="47"/>
      <c r="I22" s="47"/>
      <c r="J22" s="46"/>
      <c r="K22" s="46"/>
      <c r="L22" s="46"/>
      <c r="M22" s="46"/>
      <c r="N22" s="46"/>
    </row>
    <row r="23" spans="1:14" s="49" customFormat="1" ht="15.75">
      <c r="A23" s="77"/>
      <c r="B23" s="75"/>
      <c r="C23" s="80" t="s">
        <v>11</v>
      </c>
      <c r="D23" s="81">
        <f t="shared" si="3"/>
        <v>287.59399999999999</v>
      </c>
      <c r="E23" s="82"/>
      <c r="F23" s="82">
        <v>287.59399999999999</v>
      </c>
      <c r="H23" s="47"/>
      <c r="I23" s="47"/>
      <c r="J23" s="46"/>
      <c r="K23" s="46"/>
      <c r="L23" s="46"/>
      <c r="M23" s="46"/>
      <c r="N23" s="46"/>
    </row>
    <row r="24" spans="1:14" s="45" customFormat="1" ht="15.75">
      <c r="A24" s="77" t="s">
        <v>181</v>
      </c>
      <c r="B24" s="72" t="s">
        <v>182</v>
      </c>
      <c r="C24" s="80" t="s">
        <v>14</v>
      </c>
      <c r="D24" s="81">
        <f t="shared" si="3"/>
        <v>0.66700000000000004</v>
      </c>
      <c r="E24" s="82"/>
      <c r="F24" s="82">
        <v>0.66700000000000004</v>
      </c>
      <c r="G24" s="48"/>
      <c r="H24" s="47"/>
      <c r="I24" s="46"/>
      <c r="J24" s="46"/>
      <c r="K24" s="46"/>
      <c r="L24" s="46"/>
      <c r="M24" s="46"/>
      <c r="N24" s="46"/>
    </row>
    <row r="25" spans="1:14" s="45" customFormat="1" ht="15.75">
      <c r="A25" s="77"/>
      <c r="B25" s="72"/>
      <c r="C25" s="80" t="s">
        <v>44</v>
      </c>
      <c r="D25" s="81">
        <f t="shared" si="3"/>
        <v>1</v>
      </c>
      <c r="E25" s="82"/>
      <c r="F25" s="82">
        <v>1</v>
      </c>
      <c r="G25" s="48"/>
      <c r="H25" s="47"/>
      <c r="I25" s="46"/>
      <c r="J25" s="46"/>
      <c r="K25" s="46"/>
      <c r="L25" s="46"/>
      <c r="M25" s="46"/>
      <c r="N25" s="46"/>
    </row>
    <row r="26" spans="1:14" s="44" customFormat="1" ht="15.75">
      <c r="A26" s="77"/>
      <c r="B26" s="75"/>
      <c r="C26" s="80" t="s">
        <v>11</v>
      </c>
      <c r="D26" s="81">
        <f t="shared" si="3"/>
        <v>399.35500000000002</v>
      </c>
      <c r="E26" s="84"/>
      <c r="F26" s="82">
        <v>399.35500000000002</v>
      </c>
      <c r="G26" s="50"/>
      <c r="H26" s="47"/>
      <c r="I26" s="51"/>
      <c r="J26" s="51"/>
      <c r="K26" s="51"/>
      <c r="L26" s="51"/>
      <c r="M26" s="51"/>
      <c r="N26" s="51"/>
    </row>
    <row r="27" spans="1:14" s="44" customFormat="1" ht="15.75">
      <c r="A27" s="77" t="s">
        <v>183</v>
      </c>
      <c r="B27" s="72" t="s">
        <v>184</v>
      </c>
      <c r="C27" s="80" t="s">
        <v>14</v>
      </c>
      <c r="D27" s="81">
        <f t="shared" si="3"/>
        <v>0.55300000000000005</v>
      </c>
      <c r="E27" s="82"/>
      <c r="F27" s="82">
        <v>0.55300000000000005</v>
      </c>
      <c r="G27" s="50"/>
      <c r="H27" s="47"/>
      <c r="I27" s="51"/>
      <c r="J27" s="51"/>
      <c r="K27" s="51"/>
      <c r="L27" s="51"/>
      <c r="M27" s="51"/>
      <c r="N27" s="51"/>
    </row>
    <row r="28" spans="1:14" s="45" customFormat="1" ht="15.75">
      <c r="A28" s="77"/>
      <c r="B28" s="72"/>
      <c r="C28" s="80" t="s">
        <v>44</v>
      </c>
      <c r="D28" s="81">
        <f t="shared" si="3"/>
        <v>1</v>
      </c>
      <c r="E28" s="82"/>
      <c r="F28" s="82">
        <v>1</v>
      </c>
      <c r="G28" s="50"/>
      <c r="H28" s="47"/>
      <c r="I28" s="46"/>
      <c r="J28" s="46"/>
      <c r="K28" s="46"/>
      <c r="L28" s="46"/>
      <c r="M28" s="46"/>
      <c r="N28" s="46"/>
    </row>
    <row r="29" spans="1:14" s="45" customFormat="1" ht="15.75">
      <c r="A29" s="77"/>
      <c r="B29" s="75"/>
      <c r="C29" s="80" t="s">
        <v>11</v>
      </c>
      <c r="D29" s="81">
        <f t="shared" si="3"/>
        <v>241.36799999999999</v>
      </c>
      <c r="E29" s="82"/>
      <c r="F29" s="82">
        <v>241.36799999999999</v>
      </c>
      <c r="G29" s="50"/>
      <c r="H29" s="47"/>
      <c r="I29" s="46"/>
      <c r="J29" s="46"/>
      <c r="K29" s="46"/>
      <c r="L29" s="46"/>
      <c r="M29" s="46"/>
      <c r="N29" s="46"/>
    </row>
    <row r="30" spans="1:14" s="45" customFormat="1" ht="15.75">
      <c r="A30" s="77" t="s">
        <v>185</v>
      </c>
      <c r="B30" s="72" t="s">
        <v>186</v>
      </c>
      <c r="C30" s="80" t="s">
        <v>14</v>
      </c>
      <c r="D30" s="81">
        <f t="shared" si="3"/>
        <v>0.76400000000000001</v>
      </c>
      <c r="E30" s="82"/>
      <c r="F30" s="82">
        <v>0.76400000000000001</v>
      </c>
      <c r="G30" s="48"/>
      <c r="H30" s="47"/>
      <c r="I30" s="47"/>
      <c r="J30" s="46"/>
      <c r="K30" s="46"/>
      <c r="L30" s="46"/>
      <c r="M30" s="46"/>
      <c r="N30" s="46"/>
    </row>
    <row r="31" spans="1:14" s="45" customFormat="1" ht="15.75">
      <c r="A31" s="77"/>
      <c r="B31" s="72"/>
      <c r="C31" s="80" t="s">
        <v>44</v>
      </c>
      <c r="D31" s="81">
        <f t="shared" si="3"/>
        <v>1</v>
      </c>
      <c r="E31" s="82"/>
      <c r="F31" s="82">
        <v>1</v>
      </c>
      <c r="G31" s="48"/>
      <c r="H31" s="47"/>
      <c r="I31" s="47"/>
      <c r="J31" s="46"/>
      <c r="K31" s="46"/>
      <c r="L31" s="46"/>
      <c r="M31" s="46"/>
      <c r="N31" s="46"/>
    </row>
    <row r="32" spans="1:14" s="45" customFormat="1" ht="15.75">
      <c r="A32" s="77"/>
      <c r="B32" s="155"/>
      <c r="C32" s="80" t="s">
        <v>11</v>
      </c>
      <c r="D32" s="81">
        <f t="shared" si="3"/>
        <v>337.37099999999998</v>
      </c>
      <c r="E32" s="82"/>
      <c r="F32" s="82">
        <v>337.37099999999998</v>
      </c>
      <c r="G32" s="48"/>
      <c r="H32" s="47"/>
      <c r="I32" s="47"/>
      <c r="J32" s="46"/>
      <c r="K32" s="46"/>
      <c r="L32" s="46"/>
      <c r="M32" s="46"/>
      <c r="N32" s="46"/>
    </row>
    <row r="33" spans="1:14" ht="16.5" customHeight="1">
      <c r="A33" s="77" t="s">
        <v>187</v>
      </c>
      <c r="B33" s="72" t="s">
        <v>188</v>
      </c>
      <c r="C33" s="80" t="s">
        <v>14</v>
      </c>
      <c r="D33" s="81">
        <f t="shared" si="3"/>
        <v>1.01</v>
      </c>
      <c r="E33" s="82"/>
      <c r="F33" s="82">
        <v>1.01</v>
      </c>
      <c r="H33" s="52"/>
      <c r="I33" s="53"/>
      <c r="J33" s="53"/>
      <c r="K33" s="53"/>
      <c r="L33" s="53"/>
      <c r="M33" s="53"/>
      <c r="N33" s="53"/>
    </row>
    <row r="34" spans="1:14" ht="14.25" customHeight="1">
      <c r="A34" s="77"/>
      <c r="B34" s="75"/>
      <c r="C34" s="80" t="s">
        <v>44</v>
      </c>
      <c r="D34" s="81">
        <f t="shared" si="3"/>
        <v>1</v>
      </c>
      <c r="E34" s="82"/>
      <c r="F34" s="82">
        <v>1</v>
      </c>
      <c r="H34" s="52"/>
      <c r="I34" s="53"/>
      <c r="J34" s="53"/>
      <c r="K34" s="53"/>
      <c r="L34" s="53"/>
      <c r="M34" s="53"/>
      <c r="N34" s="53"/>
    </row>
    <row r="35" spans="1:14" ht="15.75">
      <c r="A35" s="77"/>
      <c r="B35" s="155"/>
      <c r="C35" s="80" t="s">
        <v>11</v>
      </c>
      <c r="D35" s="81">
        <f t="shared" si="3"/>
        <v>462.15899999999999</v>
      </c>
      <c r="E35" s="82"/>
      <c r="F35" s="82">
        <v>462.15899999999999</v>
      </c>
      <c r="H35" s="52"/>
      <c r="I35" s="52"/>
      <c r="J35" s="53"/>
      <c r="K35" s="53"/>
      <c r="L35" s="53"/>
      <c r="M35" s="53"/>
      <c r="N35" s="53"/>
    </row>
    <row r="36" spans="1:14" ht="15.75" customHeight="1">
      <c r="A36" s="77" t="s">
        <v>189</v>
      </c>
      <c r="B36" s="72" t="s">
        <v>190</v>
      </c>
      <c r="C36" s="80" t="s">
        <v>14</v>
      </c>
      <c r="D36" s="81">
        <f t="shared" si="3"/>
        <v>0.38300000000000001</v>
      </c>
      <c r="E36" s="82">
        <v>0.38300000000000001</v>
      </c>
      <c r="F36" s="82"/>
      <c r="G36" s="54"/>
      <c r="H36" s="52"/>
      <c r="I36" s="52"/>
      <c r="J36" s="53"/>
      <c r="K36" s="53"/>
      <c r="L36" s="53"/>
      <c r="M36" s="53"/>
      <c r="N36" s="53"/>
    </row>
    <row r="37" spans="1:14" ht="15.75" customHeight="1">
      <c r="A37" s="77"/>
      <c r="B37" s="75"/>
      <c r="C37" s="80" t="s">
        <v>44</v>
      </c>
      <c r="D37" s="81">
        <f t="shared" si="3"/>
        <v>1</v>
      </c>
      <c r="E37" s="82">
        <v>1</v>
      </c>
      <c r="F37" s="82"/>
      <c r="G37" s="54"/>
      <c r="H37" s="52"/>
      <c r="I37" s="52"/>
      <c r="J37" s="53"/>
      <c r="K37" s="53"/>
      <c r="L37" s="53"/>
      <c r="M37" s="53"/>
      <c r="N37" s="53"/>
    </row>
    <row r="38" spans="1:14" ht="15.75">
      <c r="A38" s="77"/>
      <c r="B38" s="155"/>
      <c r="C38" s="80" t="s">
        <v>11</v>
      </c>
      <c r="D38" s="81">
        <f t="shared" si="3"/>
        <v>159.10400000000001</v>
      </c>
      <c r="E38" s="82">
        <v>159.10400000000001</v>
      </c>
      <c r="F38" s="82"/>
      <c r="G38" s="54"/>
      <c r="H38" s="52"/>
      <c r="I38" s="53"/>
      <c r="J38" s="53"/>
      <c r="K38" s="53"/>
      <c r="L38" s="53"/>
      <c r="M38" s="53"/>
      <c r="N38" s="53"/>
    </row>
    <row r="39" spans="1:14" ht="15.75" customHeight="1">
      <c r="A39" s="77" t="s">
        <v>191</v>
      </c>
      <c r="B39" s="72" t="s">
        <v>192</v>
      </c>
      <c r="C39" s="80" t="s">
        <v>14</v>
      </c>
      <c r="D39" s="81">
        <f t="shared" si="3"/>
        <v>0.432</v>
      </c>
      <c r="E39" s="82">
        <v>0.432</v>
      </c>
      <c r="F39" s="82"/>
      <c r="H39" s="52"/>
      <c r="I39" s="53"/>
      <c r="J39" s="53"/>
      <c r="K39" s="53"/>
      <c r="L39" s="53"/>
      <c r="M39" s="53"/>
      <c r="N39" s="53"/>
    </row>
    <row r="40" spans="1:14" ht="15.75" customHeight="1">
      <c r="A40" s="77"/>
      <c r="B40" s="75"/>
      <c r="C40" s="80" t="s">
        <v>44</v>
      </c>
      <c r="D40" s="81">
        <f t="shared" si="3"/>
        <v>1</v>
      </c>
      <c r="E40" s="82">
        <v>1</v>
      </c>
      <c r="F40" s="82"/>
      <c r="H40" s="52"/>
      <c r="I40" s="53"/>
      <c r="J40" s="53"/>
      <c r="K40" s="53"/>
      <c r="L40" s="53"/>
      <c r="M40" s="53"/>
      <c r="N40" s="53"/>
    </row>
    <row r="41" spans="1:14" ht="15.75">
      <c r="A41" s="77"/>
      <c r="B41" s="155"/>
      <c r="C41" s="80" t="s">
        <v>11</v>
      </c>
      <c r="D41" s="81">
        <f t="shared" si="3"/>
        <v>171.083</v>
      </c>
      <c r="E41" s="82">
        <v>171.083</v>
      </c>
      <c r="F41" s="82"/>
      <c r="H41" s="52"/>
      <c r="I41" s="53"/>
      <c r="J41" s="53"/>
      <c r="K41" s="53"/>
      <c r="L41" s="53"/>
      <c r="M41" s="53"/>
      <c r="N41" s="53"/>
    </row>
    <row r="42" spans="1:14" ht="15.75" customHeight="1">
      <c r="A42" s="77" t="s">
        <v>193</v>
      </c>
      <c r="B42" s="72" t="s">
        <v>194</v>
      </c>
      <c r="C42" s="80" t="s">
        <v>14</v>
      </c>
      <c r="D42" s="81">
        <f t="shared" si="3"/>
        <v>0.33300000000000002</v>
      </c>
      <c r="E42" s="85">
        <v>0.33300000000000002</v>
      </c>
      <c r="F42" s="85"/>
      <c r="H42" s="52"/>
      <c r="I42" s="53"/>
      <c r="J42" s="53"/>
      <c r="K42" s="53"/>
      <c r="L42" s="53"/>
      <c r="M42" s="53"/>
      <c r="N42" s="53"/>
    </row>
    <row r="43" spans="1:14" ht="15.75" customHeight="1">
      <c r="A43" s="77"/>
      <c r="B43" s="75"/>
      <c r="C43" s="80" t="s">
        <v>44</v>
      </c>
      <c r="D43" s="81">
        <f t="shared" si="3"/>
        <v>1</v>
      </c>
      <c r="E43" s="85">
        <v>1</v>
      </c>
      <c r="F43" s="85"/>
      <c r="H43" s="52"/>
      <c r="I43" s="53"/>
      <c r="J43" s="53"/>
      <c r="K43" s="53"/>
      <c r="L43" s="53"/>
      <c r="M43" s="53"/>
      <c r="N43" s="53"/>
    </row>
    <row r="44" spans="1:14" ht="15.75">
      <c r="A44" s="77"/>
      <c r="B44" s="155"/>
      <c r="C44" s="80" t="s">
        <v>11</v>
      </c>
      <c r="D44" s="81">
        <f t="shared" si="3"/>
        <v>144.68299999999999</v>
      </c>
      <c r="E44" s="82">
        <v>144.68299999999999</v>
      </c>
      <c r="F44" s="82"/>
      <c r="H44" s="52"/>
      <c r="I44" s="53"/>
      <c r="J44" s="53"/>
      <c r="K44" s="53"/>
      <c r="L44" s="53"/>
      <c r="M44" s="53"/>
      <c r="N44" s="53"/>
    </row>
    <row r="45" spans="1:14" ht="15.75" customHeight="1">
      <c r="A45" s="77" t="s">
        <v>195</v>
      </c>
      <c r="B45" s="72" t="s">
        <v>196</v>
      </c>
      <c r="C45" s="80" t="s">
        <v>14</v>
      </c>
      <c r="D45" s="81">
        <f t="shared" si="3"/>
        <v>0.52600000000000002</v>
      </c>
      <c r="E45" s="82">
        <v>0.52600000000000002</v>
      </c>
      <c r="F45" s="85"/>
      <c r="G45" s="54"/>
      <c r="H45" s="52"/>
      <c r="I45" s="53"/>
      <c r="J45" s="53"/>
      <c r="K45" s="53"/>
      <c r="L45" s="53"/>
      <c r="M45" s="53"/>
      <c r="N45" s="53"/>
    </row>
    <row r="46" spans="1:14" ht="15.75" customHeight="1">
      <c r="A46" s="77"/>
      <c r="B46" s="75"/>
      <c r="C46" s="80" t="s">
        <v>44</v>
      </c>
      <c r="D46" s="81">
        <f t="shared" si="3"/>
        <v>1</v>
      </c>
      <c r="E46" s="82">
        <v>1</v>
      </c>
      <c r="F46" s="85"/>
      <c r="G46" s="54"/>
      <c r="H46" s="52"/>
      <c r="I46" s="53"/>
      <c r="J46" s="53"/>
      <c r="K46" s="53"/>
      <c r="L46" s="53"/>
      <c r="M46" s="53"/>
      <c r="N46" s="53"/>
    </row>
    <row r="47" spans="1:14" ht="15.75">
      <c r="A47" s="77"/>
      <c r="B47" s="155"/>
      <c r="C47" s="80" t="s">
        <v>11</v>
      </c>
      <c r="D47" s="81">
        <f t="shared" si="3"/>
        <v>235.74299999999999</v>
      </c>
      <c r="E47" s="82">
        <v>235.74299999999999</v>
      </c>
      <c r="F47" s="82"/>
      <c r="G47" s="54"/>
      <c r="H47" s="52"/>
      <c r="I47" s="53"/>
      <c r="J47" s="53"/>
      <c r="K47" s="53"/>
      <c r="L47" s="53"/>
      <c r="M47" s="53"/>
      <c r="N47" s="53"/>
    </row>
    <row r="48" spans="1:14" ht="15.75" customHeight="1">
      <c r="A48" s="77" t="s">
        <v>197</v>
      </c>
      <c r="B48" s="72" t="s">
        <v>198</v>
      </c>
      <c r="C48" s="80" t="s">
        <v>14</v>
      </c>
      <c r="D48" s="81">
        <f t="shared" si="3"/>
        <v>0.34599999999999997</v>
      </c>
      <c r="E48" s="85">
        <v>0.34599999999999997</v>
      </c>
      <c r="F48" s="82"/>
      <c r="H48" s="52"/>
      <c r="I48" s="53"/>
      <c r="J48" s="53"/>
      <c r="K48" s="53"/>
      <c r="L48" s="53"/>
      <c r="M48" s="53"/>
      <c r="N48" s="53"/>
    </row>
    <row r="49" spans="1:8" ht="15.75" customHeight="1">
      <c r="A49" s="77"/>
      <c r="B49" s="75"/>
      <c r="C49" s="80" t="s">
        <v>44</v>
      </c>
      <c r="D49" s="81">
        <f t="shared" si="3"/>
        <v>1</v>
      </c>
      <c r="E49" s="85">
        <v>1</v>
      </c>
      <c r="F49" s="82"/>
      <c r="H49" s="52"/>
    </row>
    <row r="50" spans="1:8" ht="15.75">
      <c r="A50" s="77"/>
      <c r="B50" s="155"/>
      <c r="C50" s="80" t="s">
        <v>11</v>
      </c>
      <c r="D50" s="81">
        <f t="shared" si="3"/>
        <v>92.932000000000002</v>
      </c>
      <c r="E50" s="82">
        <v>92.932000000000002</v>
      </c>
      <c r="F50" s="82"/>
      <c r="H50" s="52"/>
    </row>
    <row r="51" spans="1:8" ht="15.75" customHeight="1">
      <c r="A51" s="77" t="s">
        <v>199</v>
      </c>
      <c r="B51" s="72" t="s">
        <v>200</v>
      </c>
      <c r="C51" s="80" t="s">
        <v>14</v>
      </c>
      <c r="D51" s="81">
        <v>0.312</v>
      </c>
      <c r="E51" s="85">
        <v>0.312</v>
      </c>
      <c r="F51" s="85"/>
      <c r="G51" s="54"/>
      <c r="H51" s="53"/>
    </row>
    <row r="52" spans="1:8" ht="15.75" customHeight="1">
      <c r="A52" s="77"/>
      <c r="B52" s="75"/>
      <c r="C52" s="80" t="s">
        <v>44</v>
      </c>
      <c r="D52" s="81">
        <v>1</v>
      </c>
      <c r="E52" s="85">
        <v>1</v>
      </c>
      <c r="F52" s="85"/>
      <c r="H52" s="53"/>
    </row>
    <row r="53" spans="1:8" ht="15.75">
      <c r="A53" s="77"/>
      <c r="B53" s="155"/>
      <c r="C53" s="80" t="s">
        <v>11</v>
      </c>
      <c r="D53" s="81">
        <v>92.578999999999994</v>
      </c>
      <c r="E53" s="82">
        <v>92.578999999999994</v>
      </c>
      <c r="F53" s="82"/>
      <c r="G53" s="54"/>
      <c r="H53" s="53"/>
    </row>
    <row r="54" spans="1:8" ht="15.75" customHeight="1">
      <c r="A54" s="77" t="s">
        <v>201</v>
      </c>
      <c r="B54" s="72" t="s">
        <v>202</v>
      </c>
      <c r="C54" s="80" t="s">
        <v>14</v>
      </c>
      <c r="D54" s="81">
        <v>0.312</v>
      </c>
      <c r="E54" s="82">
        <v>0.312</v>
      </c>
      <c r="F54" s="82"/>
      <c r="H54" s="53"/>
    </row>
    <row r="55" spans="1:8" ht="15.75" customHeight="1">
      <c r="A55" s="77"/>
      <c r="B55" s="75"/>
      <c r="C55" s="80" t="s">
        <v>44</v>
      </c>
      <c r="D55" s="81">
        <v>1</v>
      </c>
      <c r="E55" s="82">
        <v>1</v>
      </c>
      <c r="F55" s="82"/>
      <c r="H55" s="53"/>
    </row>
    <row r="56" spans="1:8" ht="15.75">
      <c r="A56" s="77"/>
      <c r="B56" s="155"/>
      <c r="C56" s="80" t="s">
        <v>11</v>
      </c>
      <c r="D56" s="86">
        <v>92.98</v>
      </c>
      <c r="E56" s="82">
        <v>92.98</v>
      </c>
      <c r="F56" s="82"/>
      <c r="H56" s="53"/>
    </row>
    <row r="57" spans="1:8" ht="15.75" customHeight="1">
      <c r="A57" s="77" t="s">
        <v>203</v>
      </c>
      <c r="B57" s="72" t="s">
        <v>204</v>
      </c>
      <c r="C57" s="80" t="s">
        <v>14</v>
      </c>
      <c r="D57" s="86">
        <v>1.0189999999999999</v>
      </c>
      <c r="E57" s="82">
        <v>1.0189999999999999</v>
      </c>
      <c r="F57" s="82"/>
      <c r="H57" s="52"/>
    </row>
    <row r="58" spans="1:8" ht="15.75" customHeight="1">
      <c r="A58" s="77"/>
      <c r="B58" s="75"/>
      <c r="C58" s="80" t="s">
        <v>44</v>
      </c>
      <c r="D58" s="86">
        <v>1</v>
      </c>
      <c r="E58" s="82">
        <v>1</v>
      </c>
      <c r="F58" s="82"/>
      <c r="H58" s="52"/>
    </row>
    <row r="59" spans="1:8" ht="15.75">
      <c r="A59" s="77"/>
      <c r="B59" s="155"/>
      <c r="C59" s="80" t="s">
        <v>11</v>
      </c>
      <c r="D59" s="86">
        <v>259.67599999999999</v>
      </c>
      <c r="E59" s="82">
        <v>259.67599999999999</v>
      </c>
      <c r="F59" s="82"/>
      <c r="H59" s="52"/>
    </row>
    <row r="60" spans="1:8" ht="15.75" customHeight="1">
      <c r="A60" s="77" t="s">
        <v>205</v>
      </c>
      <c r="B60" s="72" t="s">
        <v>206</v>
      </c>
      <c r="C60" s="80" t="s">
        <v>14</v>
      </c>
      <c r="D60" s="86">
        <v>0.371</v>
      </c>
      <c r="E60" s="82">
        <v>0.371</v>
      </c>
      <c r="F60" s="85"/>
      <c r="H60" s="53"/>
    </row>
    <row r="61" spans="1:8" ht="15.75" customHeight="1">
      <c r="A61" s="77"/>
      <c r="B61" s="75"/>
      <c r="C61" s="80" t="s">
        <v>44</v>
      </c>
      <c r="D61" s="86">
        <v>1</v>
      </c>
      <c r="E61" s="82">
        <v>1</v>
      </c>
      <c r="F61" s="85"/>
      <c r="H61" s="53"/>
    </row>
    <row r="62" spans="1:8" ht="15.75">
      <c r="A62" s="77"/>
      <c r="B62" s="155"/>
      <c r="C62" s="80" t="s">
        <v>11</v>
      </c>
      <c r="D62" s="86">
        <v>90.757999999999996</v>
      </c>
      <c r="E62" s="82">
        <v>90.757999999999996</v>
      </c>
      <c r="F62" s="82"/>
      <c r="H62" s="53"/>
    </row>
    <row r="63" spans="1:8" ht="15.75" customHeight="1">
      <c r="A63" s="77" t="s">
        <v>207</v>
      </c>
      <c r="B63" s="72" t="s">
        <v>208</v>
      </c>
      <c r="C63" s="80" t="s">
        <v>14</v>
      </c>
      <c r="D63" s="86">
        <v>0.65200000000000002</v>
      </c>
      <c r="E63" s="82"/>
      <c r="F63" s="85">
        <v>0.65200000000000002</v>
      </c>
    </row>
    <row r="64" spans="1:8" ht="15.75" customHeight="1">
      <c r="A64" s="77"/>
      <c r="B64" s="75"/>
      <c r="C64" s="80" t="s">
        <v>44</v>
      </c>
      <c r="D64" s="86">
        <v>1</v>
      </c>
      <c r="E64" s="82"/>
      <c r="F64" s="85">
        <v>1</v>
      </c>
    </row>
    <row r="65" spans="1:6" ht="15.75">
      <c r="A65" s="77"/>
      <c r="B65" s="155"/>
      <c r="C65" s="80" t="s">
        <v>11</v>
      </c>
      <c r="D65" s="86">
        <v>278.46499999999997</v>
      </c>
      <c r="E65" s="82"/>
      <c r="F65" s="82">
        <v>278.46499999999997</v>
      </c>
    </row>
    <row r="66" spans="1:6" ht="15.75" customHeight="1">
      <c r="A66" s="77" t="s">
        <v>209</v>
      </c>
      <c r="B66" s="72" t="s">
        <v>210</v>
      </c>
      <c r="C66" s="80" t="s">
        <v>14</v>
      </c>
      <c r="D66" s="86">
        <v>0.32600000000000001</v>
      </c>
      <c r="E66" s="82"/>
      <c r="F66" s="85">
        <v>0.32600000000000001</v>
      </c>
    </row>
    <row r="67" spans="1:6" ht="15.75" customHeight="1">
      <c r="A67" s="77"/>
      <c r="B67" s="75"/>
      <c r="C67" s="80" t="s">
        <v>44</v>
      </c>
      <c r="D67" s="86">
        <v>1</v>
      </c>
      <c r="E67" s="82"/>
      <c r="F67" s="85">
        <v>1</v>
      </c>
    </row>
    <row r="68" spans="1:6" ht="15.75">
      <c r="A68" s="77"/>
      <c r="B68" s="155"/>
      <c r="C68" s="80" t="s">
        <v>11</v>
      </c>
      <c r="D68" s="86">
        <v>200.114</v>
      </c>
      <c r="E68" s="82"/>
      <c r="F68" s="82">
        <v>200.114</v>
      </c>
    </row>
    <row r="69" spans="1:6" ht="15.75" customHeight="1">
      <c r="A69" s="77" t="s">
        <v>211</v>
      </c>
      <c r="B69" s="72" t="s">
        <v>212</v>
      </c>
      <c r="C69" s="80" t="s">
        <v>14</v>
      </c>
      <c r="D69" s="86">
        <v>0.96199999999999997</v>
      </c>
      <c r="E69" s="82"/>
      <c r="F69" s="85">
        <v>0.96199999999999997</v>
      </c>
    </row>
    <row r="70" spans="1:6" ht="15.75" customHeight="1">
      <c r="A70" s="77"/>
      <c r="B70" s="75"/>
      <c r="C70" s="80" t="s">
        <v>44</v>
      </c>
      <c r="D70" s="86">
        <v>1</v>
      </c>
      <c r="E70" s="82"/>
      <c r="F70" s="85">
        <v>1</v>
      </c>
    </row>
    <row r="71" spans="1:6" ht="15.75">
      <c r="A71" s="77"/>
      <c r="B71" s="155"/>
      <c r="C71" s="80" t="s">
        <v>11</v>
      </c>
      <c r="D71" s="86">
        <v>256.21800000000002</v>
      </c>
      <c r="E71" s="82"/>
      <c r="F71" s="82">
        <v>256.21800000000002</v>
      </c>
    </row>
    <row r="72" spans="1:6" ht="15.75" customHeight="1">
      <c r="A72" s="77" t="s">
        <v>213</v>
      </c>
      <c r="B72" s="72" t="s">
        <v>214</v>
      </c>
      <c r="C72" s="80" t="s">
        <v>14</v>
      </c>
      <c r="D72" s="86">
        <v>0.96199999999999997</v>
      </c>
      <c r="E72" s="82"/>
      <c r="F72" s="85">
        <v>0.96199999999999997</v>
      </c>
    </row>
    <row r="73" spans="1:6" ht="15.75" customHeight="1">
      <c r="A73" s="77"/>
      <c r="B73" s="75"/>
      <c r="C73" s="80" t="s">
        <v>44</v>
      </c>
      <c r="D73" s="86">
        <v>1</v>
      </c>
      <c r="E73" s="82"/>
      <c r="F73" s="85">
        <v>1</v>
      </c>
    </row>
    <row r="74" spans="1:6" ht="15.75">
      <c r="A74" s="77"/>
      <c r="B74" s="155"/>
      <c r="C74" s="80" t="s">
        <v>11</v>
      </c>
      <c r="D74" s="86">
        <v>260.95600000000002</v>
      </c>
      <c r="E74" s="82"/>
      <c r="F74" s="82">
        <v>260.95600000000002</v>
      </c>
    </row>
    <row r="75" spans="1:6" ht="15.75" customHeight="1">
      <c r="A75" s="77" t="s">
        <v>215</v>
      </c>
      <c r="B75" s="72" t="s">
        <v>216</v>
      </c>
      <c r="C75" s="80" t="s">
        <v>14</v>
      </c>
      <c r="D75" s="86">
        <v>0.47099999999999997</v>
      </c>
      <c r="E75" s="82"/>
      <c r="F75" s="85">
        <v>0.47099999999999997</v>
      </c>
    </row>
    <row r="76" spans="1:6" ht="15.75" customHeight="1">
      <c r="A76" s="77"/>
      <c r="B76" s="75"/>
      <c r="C76" s="80" t="s">
        <v>44</v>
      </c>
      <c r="D76" s="86">
        <v>1</v>
      </c>
      <c r="E76" s="82"/>
      <c r="F76" s="85">
        <v>1</v>
      </c>
    </row>
    <row r="77" spans="1:6" ht="15.75">
      <c r="A77" s="77"/>
      <c r="B77" s="155"/>
      <c r="C77" s="80" t="s">
        <v>11</v>
      </c>
      <c r="D77" s="86">
        <v>159.91999999999999</v>
      </c>
      <c r="E77" s="82"/>
      <c r="F77" s="82">
        <v>159.91999999999999</v>
      </c>
    </row>
    <row r="78" spans="1:6" ht="15.75" customHeight="1">
      <c r="A78" s="77" t="s">
        <v>217</v>
      </c>
      <c r="B78" s="72" t="s">
        <v>218</v>
      </c>
      <c r="C78" s="80" t="s">
        <v>14</v>
      </c>
      <c r="D78" s="86">
        <v>0.378</v>
      </c>
      <c r="E78" s="82"/>
      <c r="F78" s="85">
        <v>0.378</v>
      </c>
    </row>
    <row r="79" spans="1:6" ht="15.75" customHeight="1">
      <c r="A79" s="77"/>
      <c r="B79" s="75"/>
      <c r="C79" s="80" t="s">
        <v>44</v>
      </c>
      <c r="D79" s="86">
        <v>1</v>
      </c>
      <c r="E79" s="82"/>
      <c r="F79" s="85">
        <v>1</v>
      </c>
    </row>
    <row r="80" spans="1:6" ht="15.75">
      <c r="A80" s="77"/>
      <c r="B80" s="155"/>
      <c r="C80" s="80" t="s">
        <v>11</v>
      </c>
      <c r="D80" s="86">
        <v>275.733</v>
      </c>
      <c r="E80" s="82"/>
      <c r="F80" s="82">
        <v>275.733</v>
      </c>
    </row>
    <row r="81" spans="1:6" ht="15.75" customHeight="1">
      <c r="A81" s="77" t="s">
        <v>219</v>
      </c>
      <c r="B81" s="72" t="s">
        <v>220</v>
      </c>
      <c r="C81" s="80" t="s">
        <v>14</v>
      </c>
      <c r="D81" s="86">
        <v>0.69799999999999995</v>
      </c>
      <c r="E81" s="82"/>
      <c r="F81" s="85">
        <v>0.69799999999999995</v>
      </c>
    </row>
    <row r="82" spans="1:6" ht="15.75" customHeight="1">
      <c r="A82" s="77"/>
      <c r="B82" s="75"/>
      <c r="C82" s="80" t="s">
        <v>44</v>
      </c>
      <c r="D82" s="86">
        <v>1</v>
      </c>
      <c r="E82" s="82"/>
      <c r="F82" s="85">
        <v>1</v>
      </c>
    </row>
    <row r="83" spans="1:6" ht="15.75">
      <c r="A83" s="77"/>
      <c r="B83" s="155"/>
      <c r="C83" s="80" t="s">
        <v>11</v>
      </c>
      <c r="D83" s="86">
        <v>308.64</v>
      </c>
      <c r="E83" s="82"/>
      <c r="F83" s="82">
        <v>308.64</v>
      </c>
    </row>
    <row r="84" spans="1:6" ht="15.75" customHeight="1">
      <c r="A84" s="77" t="s">
        <v>221</v>
      </c>
      <c r="B84" s="72" t="s">
        <v>222</v>
      </c>
      <c r="C84" s="80" t="s">
        <v>14</v>
      </c>
      <c r="D84" s="86">
        <v>0.49199999999999999</v>
      </c>
      <c r="E84" s="82"/>
      <c r="F84" s="85">
        <v>0.49199999999999999</v>
      </c>
    </row>
    <row r="85" spans="1:6" ht="15.75" customHeight="1">
      <c r="A85" s="77"/>
      <c r="B85" s="75"/>
      <c r="C85" s="80" t="s">
        <v>44</v>
      </c>
      <c r="D85" s="86">
        <v>1</v>
      </c>
      <c r="E85" s="90"/>
      <c r="F85" s="91">
        <v>1</v>
      </c>
    </row>
    <row r="86" spans="1:6" ht="15.75">
      <c r="A86" s="77"/>
      <c r="B86" s="155"/>
      <c r="C86" s="80" t="s">
        <v>11</v>
      </c>
      <c r="D86" s="86">
        <v>238.49799999999999</v>
      </c>
      <c r="E86" s="90"/>
      <c r="F86" s="90">
        <v>238.49799999999999</v>
      </c>
    </row>
    <row r="87" spans="1:6" ht="15.75" customHeight="1">
      <c r="A87" s="77" t="s">
        <v>223</v>
      </c>
      <c r="B87" s="72" t="s">
        <v>224</v>
      </c>
      <c r="C87" s="80" t="s">
        <v>14</v>
      </c>
      <c r="D87" s="81">
        <f t="shared" ref="D87:D89" si="4">E87+F87</f>
        <v>0.47699999999999998</v>
      </c>
      <c r="E87" s="85"/>
      <c r="F87" s="82">
        <v>0.47699999999999998</v>
      </c>
    </row>
    <row r="88" spans="1:6" ht="15.75" customHeight="1">
      <c r="A88" s="77"/>
      <c r="B88" s="75"/>
      <c r="C88" s="80" t="s">
        <v>44</v>
      </c>
      <c r="D88" s="81">
        <f t="shared" si="4"/>
        <v>1</v>
      </c>
      <c r="E88" s="85"/>
      <c r="F88" s="82">
        <v>1</v>
      </c>
    </row>
    <row r="89" spans="1:6" ht="15.75">
      <c r="A89" s="77"/>
      <c r="B89" s="155"/>
      <c r="C89" s="80" t="s">
        <v>11</v>
      </c>
      <c r="D89" s="81">
        <f t="shared" si="4"/>
        <v>183.011</v>
      </c>
      <c r="E89" s="82"/>
      <c r="F89" s="82">
        <v>183.011</v>
      </c>
    </row>
    <row r="90" spans="1:6" ht="15.75" customHeight="1">
      <c r="A90" s="77" t="s">
        <v>225</v>
      </c>
      <c r="B90" s="72" t="s">
        <v>226</v>
      </c>
      <c r="C90" s="80" t="s">
        <v>14</v>
      </c>
      <c r="D90" s="81">
        <f>E90+F90</f>
        <v>0.85</v>
      </c>
      <c r="E90" s="82"/>
      <c r="F90" s="83">
        <v>0.85</v>
      </c>
    </row>
    <row r="91" spans="1:6" ht="15.75" customHeight="1">
      <c r="A91" s="77"/>
      <c r="B91" s="73"/>
      <c r="C91" s="80" t="s">
        <v>44</v>
      </c>
      <c r="D91" s="81">
        <f t="shared" ref="D91:D92" si="5">E91+F91</f>
        <v>1</v>
      </c>
      <c r="E91" s="82"/>
      <c r="F91" s="83">
        <v>1</v>
      </c>
    </row>
    <row r="92" spans="1:6" ht="15.75" customHeight="1">
      <c r="A92" s="77"/>
      <c r="B92" s="74"/>
      <c r="C92" s="80" t="s">
        <v>11</v>
      </c>
      <c r="D92" s="81">
        <f t="shared" si="5"/>
        <v>340.16699999999997</v>
      </c>
      <c r="E92" s="84"/>
      <c r="F92" s="83">
        <v>340.16699999999997</v>
      </c>
    </row>
    <row r="93" spans="1:6" ht="15.75" customHeight="1">
      <c r="A93" s="77" t="s">
        <v>227</v>
      </c>
      <c r="B93" s="72" t="s">
        <v>228</v>
      </c>
      <c r="C93" s="80" t="s">
        <v>14</v>
      </c>
      <c r="D93" s="81">
        <f>E93+F93</f>
        <v>0.36299999999999999</v>
      </c>
      <c r="E93" s="82"/>
      <c r="F93" s="82">
        <v>0.36299999999999999</v>
      </c>
    </row>
    <row r="94" spans="1:6" ht="15.75" customHeight="1">
      <c r="A94" s="77"/>
      <c r="B94" s="75"/>
      <c r="C94" s="80" t="s">
        <v>44</v>
      </c>
      <c r="D94" s="81">
        <f t="shared" ref="D94:D122" si="6">E94+F94</f>
        <v>1</v>
      </c>
      <c r="E94" s="82"/>
      <c r="F94" s="82">
        <v>1</v>
      </c>
    </row>
    <row r="95" spans="1:6" ht="15.75">
      <c r="A95" s="77"/>
      <c r="B95" s="155"/>
      <c r="C95" s="80" t="s">
        <v>11</v>
      </c>
      <c r="D95" s="81">
        <f t="shared" si="6"/>
        <v>156.15600000000001</v>
      </c>
      <c r="E95" s="82"/>
      <c r="F95" s="82">
        <v>156.15600000000001</v>
      </c>
    </row>
    <row r="96" spans="1:6" ht="15.75" customHeight="1">
      <c r="A96" s="77" t="s">
        <v>229</v>
      </c>
      <c r="B96" s="72" t="s">
        <v>230</v>
      </c>
      <c r="C96" s="80" t="s">
        <v>14</v>
      </c>
      <c r="D96" s="81">
        <f t="shared" si="6"/>
        <v>0.36299999999999999</v>
      </c>
      <c r="E96" s="82"/>
      <c r="F96" s="82">
        <v>0.36299999999999999</v>
      </c>
    </row>
    <row r="97" spans="1:6" ht="15.75" customHeight="1">
      <c r="A97" s="77"/>
      <c r="B97" s="75"/>
      <c r="C97" s="80" t="s">
        <v>44</v>
      </c>
      <c r="D97" s="81">
        <f t="shared" si="6"/>
        <v>1</v>
      </c>
      <c r="E97" s="82"/>
      <c r="F97" s="82">
        <v>1</v>
      </c>
    </row>
    <row r="98" spans="1:6" ht="15.75" customHeight="1">
      <c r="A98" s="77"/>
      <c r="B98" s="75"/>
      <c r="C98" s="80" t="s">
        <v>11</v>
      </c>
      <c r="D98" s="81">
        <f t="shared" si="6"/>
        <v>173.358</v>
      </c>
      <c r="E98" s="82"/>
      <c r="F98" s="82">
        <v>173.358</v>
      </c>
    </row>
    <row r="99" spans="1:6" ht="15.75" customHeight="1">
      <c r="A99" s="77" t="s">
        <v>231</v>
      </c>
      <c r="B99" s="72" t="s">
        <v>232</v>
      </c>
      <c r="C99" s="80" t="s">
        <v>14</v>
      </c>
      <c r="D99" s="81">
        <f t="shared" si="6"/>
        <v>0.46</v>
      </c>
      <c r="E99" s="82"/>
      <c r="F99" s="82">
        <v>0.46</v>
      </c>
    </row>
    <row r="100" spans="1:6" ht="15.75" customHeight="1">
      <c r="A100" s="77"/>
      <c r="B100" s="75"/>
      <c r="C100" s="80" t="s">
        <v>44</v>
      </c>
      <c r="D100" s="81">
        <f t="shared" si="6"/>
        <v>1</v>
      </c>
      <c r="E100" s="82"/>
      <c r="F100" s="82">
        <v>1</v>
      </c>
    </row>
    <row r="101" spans="1:6" ht="16.5" customHeight="1">
      <c r="A101" s="77"/>
      <c r="B101" s="75"/>
      <c r="C101" s="80" t="s">
        <v>11</v>
      </c>
      <c r="D101" s="81">
        <f t="shared" si="6"/>
        <v>169.13900000000001</v>
      </c>
      <c r="E101" s="82"/>
      <c r="F101" s="82">
        <v>169.13900000000001</v>
      </c>
    </row>
    <row r="102" spans="1:6" ht="15.75" customHeight="1">
      <c r="A102" s="77" t="s">
        <v>233</v>
      </c>
      <c r="B102" s="72" t="s">
        <v>234</v>
      </c>
      <c r="C102" s="80" t="s">
        <v>14</v>
      </c>
      <c r="D102" s="81">
        <f t="shared" si="6"/>
        <v>0.66900000000000004</v>
      </c>
      <c r="E102" s="82"/>
      <c r="F102" s="82">
        <v>0.66900000000000004</v>
      </c>
    </row>
    <row r="103" spans="1:6" ht="15.75" customHeight="1">
      <c r="A103" s="77"/>
      <c r="B103" s="72"/>
      <c r="C103" s="80" t="s">
        <v>44</v>
      </c>
      <c r="D103" s="81">
        <f t="shared" si="6"/>
        <v>1</v>
      </c>
      <c r="E103" s="82"/>
      <c r="F103" s="82">
        <v>1</v>
      </c>
    </row>
    <row r="104" spans="1:6" ht="15.75" customHeight="1">
      <c r="A104" s="77"/>
      <c r="B104" s="75"/>
      <c r="C104" s="80" t="s">
        <v>11</v>
      </c>
      <c r="D104" s="81">
        <f t="shared" si="6"/>
        <v>313.01499999999999</v>
      </c>
      <c r="E104" s="84"/>
      <c r="F104" s="82">
        <v>313.01499999999999</v>
      </c>
    </row>
    <row r="105" spans="1:6" ht="15.75" customHeight="1">
      <c r="A105" s="77" t="s">
        <v>235</v>
      </c>
      <c r="B105" s="72" t="s">
        <v>236</v>
      </c>
      <c r="C105" s="80" t="s">
        <v>14</v>
      </c>
      <c r="D105" s="81">
        <f t="shared" si="6"/>
        <v>0.67800000000000005</v>
      </c>
      <c r="E105" s="82"/>
      <c r="F105" s="82">
        <v>0.67800000000000005</v>
      </c>
    </row>
    <row r="106" spans="1:6" ht="15.75" customHeight="1">
      <c r="A106" s="77"/>
      <c r="B106" s="72"/>
      <c r="C106" s="80" t="s">
        <v>44</v>
      </c>
      <c r="D106" s="81">
        <f t="shared" si="6"/>
        <v>1</v>
      </c>
      <c r="E106" s="82"/>
      <c r="F106" s="82">
        <v>1</v>
      </c>
    </row>
    <row r="107" spans="1:6" ht="15.75" customHeight="1">
      <c r="A107" s="77"/>
      <c r="B107" s="75"/>
      <c r="C107" s="80" t="s">
        <v>11</v>
      </c>
      <c r="D107" s="81">
        <f t="shared" si="6"/>
        <v>267.43200000000002</v>
      </c>
      <c r="E107" s="82"/>
      <c r="F107" s="82">
        <v>267.43200000000002</v>
      </c>
    </row>
    <row r="108" spans="1:6" ht="15.75" customHeight="1">
      <c r="A108" s="77" t="s">
        <v>237</v>
      </c>
      <c r="B108" s="72" t="s">
        <v>238</v>
      </c>
      <c r="C108" s="80" t="s">
        <v>14</v>
      </c>
      <c r="D108" s="81">
        <f t="shared" si="6"/>
        <v>1.2529999999999999</v>
      </c>
      <c r="E108" s="82"/>
      <c r="F108" s="82">
        <v>1.2529999999999999</v>
      </c>
    </row>
    <row r="109" spans="1:6" ht="15.75" customHeight="1">
      <c r="A109" s="77"/>
      <c r="B109" s="72"/>
      <c r="C109" s="80" t="s">
        <v>44</v>
      </c>
      <c r="D109" s="81">
        <f t="shared" si="6"/>
        <v>1</v>
      </c>
      <c r="E109" s="82"/>
      <c r="F109" s="82">
        <v>1</v>
      </c>
    </row>
    <row r="110" spans="1:6" ht="15.75">
      <c r="A110" s="77"/>
      <c r="B110" s="155"/>
      <c r="C110" s="80" t="s">
        <v>11</v>
      </c>
      <c r="D110" s="81">
        <f t="shared" si="6"/>
        <v>453.14100000000002</v>
      </c>
      <c r="E110" s="82"/>
      <c r="F110" s="82">
        <v>453.14100000000002</v>
      </c>
    </row>
    <row r="111" spans="1:6" ht="15.75" customHeight="1">
      <c r="A111" s="77" t="s">
        <v>239</v>
      </c>
      <c r="B111" s="72" t="s">
        <v>240</v>
      </c>
      <c r="C111" s="80" t="s">
        <v>14</v>
      </c>
      <c r="D111" s="81">
        <f t="shared" si="6"/>
        <v>0.89500000000000002</v>
      </c>
      <c r="E111" s="82"/>
      <c r="F111" s="82">
        <v>0.89500000000000002</v>
      </c>
    </row>
    <row r="112" spans="1:6" ht="15.75" customHeight="1">
      <c r="A112" s="77"/>
      <c r="B112" s="75"/>
      <c r="C112" s="80" t="s">
        <v>44</v>
      </c>
      <c r="D112" s="81">
        <f t="shared" si="6"/>
        <v>1</v>
      </c>
      <c r="E112" s="82"/>
      <c r="F112" s="82">
        <v>1</v>
      </c>
    </row>
    <row r="113" spans="1:6" ht="15.75">
      <c r="A113" s="77"/>
      <c r="B113" s="155"/>
      <c r="C113" s="80" t="s">
        <v>11</v>
      </c>
      <c r="D113" s="81">
        <f t="shared" si="6"/>
        <v>361.39499999999998</v>
      </c>
      <c r="E113" s="82"/>
      <c r="F113" s="82">
        <v>361.39499999999998</v>
      </c>
    </row>
    <row r="114" spans="1:6" ht="15.75" customHeight="1">
      <c r="A114" s="77" t="s">
        <v>241</v>
      </c>
      <c r="B114" s="72" t="s">
        <v>242</v>
      </c>
      <c r="C114" s="80" t="s">
        <v>14</v>
      </c>
      <c r="D114" s="81">
        <f t="shared" si="6"/>
        <v>0.34100000000000003</v>
      </c>
      <c r="E114" s="82"/>
      <c r="F114" s="82">
        <v>0.34100000000000003</v>
      </c>
    </row>
    <row r="115" spans="1:6" ht="15.75" customHeight="1">
      <c r="A115" s="77"/>
      <c r="B115" s="75"/>
      <c r="C115" s="80" t="s">
        <v>44</v>
      </c>
      <c r="D115" s="81">
        <f t="shared" si="6"/>
        <v>1</v>
      </c>
      <c r="E115" s="82"/>
      <c r="F115" s="82">
        <v>1</v>
      </c>
    </row>
    <row r="116" spans="1:6" ht="15.75">
      <c r="A116" s="77"/>
      <c r="B116" s="155"/>
      <c r="C116" s="80" t="s">
        <v>11</v>
      </c>
      <c r="D116" s="81">
        <f t="shared" si="6"/>
        <v>183.381</v>
      </c>
      <c r="E116" s="82"/>
      <c r="F116" s="82">
        <v>183.381</v>
      </c>
    </row>
    <row r="117" spans="1:6" ht="15.75" customHeight="1">
      <c r="A117" s="77" t="s">
        <v>243</v>
      </c>
      <c r="B117" s="72" t="s">
        <v>244</v>
      </c>
      <c r="C117" s="80" t="s">
        <v>14</v>
      </c>
      <c r="D117" s="81">
        <f t="shared" si="6"/>
        <v>0.309</v>
      </c>
      <c r="E117" s="82">
        <v>0.309</v>
      </c>
      <c r="F117" s="82"/>
    </row>
    <row r="118" spans="1:6" ht="15.75" customHeight="1">
      <c r="A118" s="77"/>
      <c r="B118" s="75"/>
      <c r="C118" s="80" t="s">
        <v>44</v>
      </c>
      <c r="D118" s="81">
        <f t="shared" si="6"/>
        <v>1</v>
      </c>
      <c r="E118" s="82">
        <v>1</v>
      </c>
      <c r="F118" s="82"/>
    </row>
    <row r="119" spans="1:6" ht="15.75">
      <c r="A119" s="77"/>
      <c r="B119" s="155"/>
      <c r="C119" s="80" t="s">
        <v>11</v>
      </c>
      <c r="D119" s="81">
        <f t="shared" si="6"/>
        <v>80.423000000000002</v>
      </c>
      <c r="E119" s="82">
        <v>80.423000000000002</v>
      </c>
      <c r="F119" s="82"/>
    </row>
    <row r="120" spans="1:6" ht="15.75" customHeight="1">
      <c r="A120" s="77" t="s">
        <v>245</v>
      </c>
      <c r="B120" s="72" t="s">
        <v>246</v>
      </c>
      <c r="C120" s="80" t="s">
        <v>14</v>
      </c>
      <c r="D120" s="81">
        <f t="shared" si="6"/>
        <v>0.371</v>
      </c>
      <c r="E120" s="85">
        <v>0.371</v>
      </c>
      <c r="F120" s="85"/>
    </row>
    <row r="121" spans="1:6" ht="15.75" customHeight="1">
      <c r="A121" s="77"/>
      <c r="B121" s="75"/>
      <c r="C121" s="80" t="s">
        <v>44</v>
      </c>
      <c r="D121" s="81">
        <f t="shared" si="6"/>
        <v>1</v>
      </c>
      <c r="E121" s="85">
        <v>1</v>
      </c>
      <c r="F121" s="85"/>
    </row>
    <row r="122" spans="1:6" ht="15.75">
      <c r="A122" s="77"/>
      <c r="B122" s="155"/>
      <c r="C122" s="80" t="s">
        <v>11</v>
      </c>
      <c r="D122" s="81">
        <f t="shared" si="6"/>
        <v>90.402000000000001</v>
      </c>
      <c r="E122" s="82">
        <v>90.402000000000001</v>
      </c>
      <c r="F122" s="82"/>
    </row>
    <row r="123" spans="1:6">
      <c r="A123" s="156"/>
    </row>
  </sheetData>
  <mergeCells count="7">
    <mergeCell ref="A4:F4"/>
    <mergeCell ref="D6:F7"/>
    <mergeCell ref="A3:F3"/>
    <mergeCell ref="A9:A11"/>
    <mergeCell ref="A6:A8"/>
    <mergeCell ref="B6:B8"/>
    <mergeCell ref="C6:C8"/>
  </mergeCells>
  <pageMargins left="0.31496062992125984" right="0.31496062992125984" top="0.35433070866141736" bottom="0.35433070866141736" header="0.31496062992125984" footer="0.31496062992125984"/>
  <pageSetup paperSize="9" scale="10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231"/>
  <sheetViews>
    <sheetView zoomScaleNormal="100" workbookViewId="0">
      <selection activeCell="A3" sqref="A3:F3"/>
    </sheetView>
  </sheetViews>
  <sheetFormatPr defaultColWidth="13.5703125" defaultRowHeight="12.75"/>
  <cols>
    <col min="1" max="1" width="4.85546875" style="36" customWidth="1"/>
    <col min="2" max="2" width="32.5703125" style="37" customWidth="1"/>
    <col min="3" max="3" width="11.28515625" style="38" customWidth="1"/>
    <col min="4" max="4" width="13.7109375" style="39" customWidth="1"/>
    <col min="5" max="6" width="12.85546875" style="39" customWidth="1"/>
    <col min="7" max="7" width="22.140625" style="35" customWidth="1"/>
    <col min="8" max="16384" width="13.5703125" style="35"/>
  </cols>
  <sheetData>
    <row r="1" spans="1:16" s="1" customFormat="1" ht="15.75" customHeight="1">
      <c r="A1" s="55"/>
      <c r="B1" s="56"/>
      <c r="D1" s="37"/>
      <c r="E1" s="37"/>
      <c r="F1" s="37"/>
      <c r="M1" s="37"/>
      <c r="N1" s="56"/>
      <c r="O1" s="56"/>
      <c r="P1" s="56"/>
    </row>
    <row r="2" spans="1:16" ht="22.5" customHeight="1">
      <c r="A2" s="157" t="s">
        <v>284</v>
      </c>
      <c r="B2" s="160"/>
      <c r="C2" s="160"/>
      <c r="D2" s="160"/>
      <c r="E2" s="160"/>
      <c r="F2" s="160"/>
      <c r="G2" s="34"/>
      <c r="H2" s="34"/>
      <c r="I2" s="34"/>
      <c r="J2" s="34"/>
      <c r="K2" s="34"/>
    </row>
    <row r="3" spans="1:16" ht="21.75" customHeight="1">
      <c r="A3" s="158" t="s">
        <v>285</v>
      </c>
      <c r="B3" s="161"/>
      <c r="C3" s="161"/>
      <c r="D3" s="161"/>
      <c r="E3" s="161"/>
      <c r="F3" s="161"/>
    </row>
    <row r="4" spans="1:16" ht="21.75" customHeight="1">
      <c r="D4" s="37"/>
      <c r="E4" s="37"/>
      <c r="F4" s="37"/>
    </row>
    <row r="5" spans="1:16" s="40" customFormat="1" ht="23.25" customHeight="1">
      <c r="A5" s="134" t="s">
        <v>2</v>
      </c>
      <c r="B5" s="135" t="s">
        <v>3</v>
      </c>
      <c r="C5" s="135" t="s">
        <v>4</v>
      </c>
      <c r="D5" s="127" t="s">
        <v>170</v>
      </c>
      <c r="E5" s="128"/>
      <c r="F5" s="129"/>
    </row>
    <row r="6" spans="1:16" s="41" customFormat="1" ht="24" customHeight="1">
      <c r="A6" s="134"/>
      <c r="B6" s="135"/>
      <c r="C6" s="135"/>
      <c r="D6" s="130"/>
      <c r="E6" s="131"/>
      <c r="F6" s="132"/>
    </row>
    <row r="7" spans="1:16" s="41" customFormat="1" ht="41.25" customHeight="1">
      <c r="A7" s="134"/>
      <c r="B7" s="135"/>
      <c r="C7" s="135"/>
      <c r="D7" s="99" t="s">
        <v>169</v>
      </c>
      <c r="E7" s="113" t="s">
        <v>7</v>
      </c>
      <c r="F7" s="114" t="s">
        <v>8</v>
      </c>
    </row>
    <row r="8" spans="1:16" s="69" customFormat="1" ht="15.75">
      <c r="A8" s="133" t="s">
        <v>42</v>
      </c>
      <c r="B8" s="68" t="s">
        <v>171</v>
      </c>
      <c r="C8" s="78" t="s">
        <v>14</v>
      </c>
      <c r="D8" s="79">
        <f t="shared" ref="D8:D34" si="0">E8+F8</f>
        <v>37.783000000000015</v>
      </c>
      <c r="E8" s="79">
        <f>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+E203+E206+E209+E212+E215+E218+E221+E224</f>
        <v>8.5549999999999997</v>
      </c>
      <c r="F8" s="79">
        <f>F11+F14+F17+F20+F23+F26+F29+F32+F35+F38+F41+F44+F47+F50+F53+F56+F59+F62+F65+F68+F71+F74+F77+F80+F83+F86+F89+F92+F95+F98+F101+F104+F107+F110+F113+F116+F119+F122+F125+F128+F131+F134+F137+F140+F143+F146+F149+F152+F155+F158+F161+F164+F167+F170+F173+F176+F179+F182+F185+F188+F191+F194+F197+F200+F203+F206+F209+F212+F215+F218+F221+F224</f>
        <v>29.228000000000012</v>
      </c>
      <c r="H8" s="70"/>
    </row>
    <row r="9" spans="1:16" s="69" customFormat="1" ht="15.75">
      <c r="A9" s="133"/>
      <c r="B9" s="68" t="s">
        <v>172</v>
      </c>
      <c r="C9" s="78" t="s">
        <v>44</v>
      </c>
      <c r="D9" s="79">
        <f t="shared" si="0"/>
        <v>72</v>
      </c>
      <c r="E9" s="79">
        <f t="shared" ref="E9:E10" si="1">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+E204+E207+E210+E213+E216+E219+E222+E225</f>
        <v>21</v>
      </c>
      <c r="F9" s="79">
        <f t="shared" ref="F9:F10" si="2">F12+F15+F18+F21+F24+F27+F30+F33+F36+F39+F42+F45+F48+F51+F54+F57+F60+F63+F66+F69+F72+F75+F78+F81+F84+F87+F90+F93+F96+F99+F102+F105+F108+F111+F114+F117+F120+F123+F126+F129+F132+F135+F138+F141+F144+F147+F150+F153+F156+F159+F162+F165+F168+F171+F174+F177+F180+F183+F186+F189+F192+F195+F198+F201+F204+F207+F210+F213+F216+F219+F222+F225</f>
        <v>51</v>
      </c>
    </row>
    <row r="10" spans="1:16" s="69" customFormat="1" ht="15.75">
      <c r="A10" s="133"/>
      <c r="B10" s="68"/>
      <c r="C10" s="78" t="s">
        <v>11</v>
      </c>
      <c r="D10" s="79">
        <f t="shared" si="0"/>
        <v>13953.324999999997</v>
      </c>
      <c r="E10" s="79">
        <f t="shared" si="1"/>
        <v>2514.63</v>
      </c>
      <c r="F10" s="79">
        <f t="shared" si="2"/>
        <v>11438.694999999998</v>
      </c>
      <c r="H10" s="71"/>
    </row>
    <row r="11" spans="1:16" s="42" customFormat="1" ht="15.75">
      <c r="A11" s="77" t="s">
        <v>173</v>
      </c>
      <c r="B11" s="72" t="s">
        <v>286</v>
      </c>
      <c r="C11" s="80" t="s">
        <v>14</v>
      </c>
      <c r="D11" s="81">
        <f t="shared" si="0"/>
        <v>0.22600000000000001</v>
      </c>
      <c r="E11" s="82">
        <v>0.22600000000000001</v>
      </c>
      <c r="F11" s="83"/>
      <c r="H11" s="43"/>
    </row>
    <row r="12" spans="1:16" s="44" customFormat="1" ht="15.75">
      <c r="A12" s="77"/>
      <c r="B12" s="73"/>
      <c r="C12" s="80" t="s">
        <v>44</v>
      </c>
      <c r="D12" s="81">
        <f t="shared" si="0"/>
        <v>1</v>
      </c>
      <c r="E12" s="82">
        <v>1</v>
      </c>
      <c r="F12" s="83"/>
      <c r="H12" s="43"/>
    </row>
    <row r="13" spans="1:16" s="45" customFormat="1" ht="15.75">
      <c r="A13" s="77"/>
      <c r="B13" s="74"/>
      <c r="C13" s="80" t="s">
        <v>11</v>
      </c>
      <c r="D13" s="81">
        <f t="shared" si="0"/>
        <v>81.466999999999999</v>
      </c>
      <c r="E13" s="84">
        <v>81.466999999999999</v>
      </c>
      <c r="F13" s="83"/>
      <c r="H13" s="43"/>
    </row>
    <row r="14" spans="1:16" s="45" customFormat="1" ht="15.75">
      <c r="A14" s="77" t="s">
        <v>175</v>
      </c>
      <c r="B14" s="72" t="s">
        <v>287</v>
      </c>
      <c r="C14" s="80" t="s">
        <v>14</v>
      </c>
      <c r="D14" s="81">
        <f t="shared" si="0"/>
        <v>0.35099999999999998</v>
      </c>
      <c r="E14" s="82">
        <v>0.35099999999999998</v>
      </c>
      <c r="F14" s="82"/>
      <c r="G14" s="48"/>
      <c r="H14" s="43"/>
    </row>
    <row r="15" spans="1:16" s="45" customFormat="1" ht="15" customHeight="1">
      <c r="A15" s="77"/>
      <c r="B15" s="75"/>
      <c r="C15" s="80" t="s">
        <v>44</v>
      </c>
      <c r="D15" s="81">
        <f t="shared" si="0"/>
        <v>1</v>
      </c>
      <c r="E15" s="82">
        <v>1</v>
      </c>
      <c r="F15" s="82"/>
      <c r="G15" s="48"/>
      <c r="H15" s="43"/>
    </row>
    <row r="16" spans="1:16" s="45" customFormat="1" ht="15.75">
      <c r="A16" s="77"/>
      <c r="B16" s="75"/>
      <c r="C16" s="80" t="s">
        <v>11</v>
      </c>
      <c r="D16" s="81">
        <f t="shared" si="0"/>
        <v>82.805000000000007</v>
      </c>
      <c r="E16" s="82">
        <v>82.805000000000007</v>
      </c>
      <c r="F16" s="82"/>
      <c r="G16" s="48"/>
      <c r="H16" s="43"/>
    </row>
    <row r="17" spans="1:9" s="49" customFormat="1" ht="15.75">
      <c r="A17" s="77" t="s">
        <v>177</v>
      </c>
      <c r="B17" s="72" t="s">
        <v>288</v>
      </c>
      <c r="C17" s="80" t="s">
        <v>14</v>
      </c>
      <c r="D17" s="81">
        <f t="shared" si="0"/>
        <v>0.35099999999999998</v>
      </c>
      <c r="E17" s="82">
        <v>0.35099999999999998</v>
      </c>
      <c r="F17" s="82"/>
      <c r="H17" s="47"/>
    </row>
    <row r="18" spans="1:9" s="49" customFormat="1" ht="15.75">
      <c r="A18" s="77"/>
      <c r="B18" s="75"/>
      <c r="C18" s="80" t="s">
        <v>44</v>
      </c>
      <c r="D18" s="81">
        <f t="shared" si="0"/>
        <v>1</v>
      </c>
      <c r="E18" s="82">
        <v>1</v>
      </c>
      <c r="F18" s="82"/>
      <c r="H18" s="47"/>
    </row>
    <row r="19" spans="1:9" s="49" customFormat="1" ht="15.75">
      <c r="A19" s="77"/>
      <c r="B19" s="75"/>
      <c r="C19" s="80" t="s">
        <v>11</v>
      </c>
      <c r="D19" s="81">
        <f t="shared" si="0"/>
        <v>94.804000000000002</v>
      </c>
      <c r="E19" s="82">
        <v>94.804000000000002</v>
      </c>
      <c r="F19" s="82"/>
      <c r="H19" s="47"/>
    </row>
    <row r="20" spans="1:9" s="49" customFormat="1" ht="15.75">
      <c r="A20" s="77" t="s">
        <v>179</v>
      </c>
      <c r="B20" s="72" t="s">
        <v>289</v>
      </c>
      <c r="C20" s="80" t="s">
        <v>14</v>
      </c>
      <c r="D20" s="81">
        <f t="shared" si="0"/>
        <v>0.32300000000000001</v>
      </c>
      <c r="E20" s="82">
        <v>0.32300000000000001</v>
      </c>
      <c r="F20" s="82"/>
      <c r="H20" s="47"/>
    </row>
    <row r="21" spans="1:9" s="49" customFormat="1" ht="15.75">
      <c r="A21" s="77"/>
      <c r="B21" s="75"/>
      <c r="C21" s="80" t="s">
        <v>44</v>
      </c>
      <c r="D21" s="81">
        <f t="shared" si="0"/>
        <v>1</v>
      </c>
      <c r="E21" s="82">
        <v>1</v>
      </c>
      <c r="F21" s="82"/>
      <c r="H21" s="47"/>
    </row>
    <row r="22" spans="1:9" s="49" customFormat="1" ht="15.75">
      <c r="A22" s="77"/>
      <c r="B22" s="75"/>
      <c r="C22" s="80" t="s">
        <v>11</v>
      </c>
      <c r="D22" s="81">
        <f t="shared" si="0"/>
        <v>72.909000000000006</v>
      </c>
      <c r="E22" s="82">
        <v>72.909000000000006</v>
      </c>
      <c r="F22" s="82"/>
      <c r="H22" s="47"/>
    </row>
    <row r="23" spans="1:9" s="45" customFormat="1" ht="15.75">
      <c r="A23" s="77" t="s">
        <v>181</v>
      </c>
      <c r="B23" s="72" t="s">
        <v>290</v>
      </c>
      <c r="C23" s="80" t="s">
        <v>14</v>
      </c>
      <c r="D23" s="81">
        <f t="shared" si="0"/>
        <v>0.44</v>
      </c>
      <c r="E23" s="82"/>
      <c r="F23" s="82">
        <v>0.44</v>
      </c>
      <c r="G23" s="48"/>
      <c r="H23" s="47"/>
    </row>
    <row r="24" spans="1:9" s="45" customFormat="1" ht="15.75">
      <c r="A24" s="77"/>
      <c r="B24" s="72"/>
      <c r="C24" s="80" t="s">
        <v>44</v>
      </c>
      <c r="D24" s="81">
        <f t="shared" si="0"/>
        <v>1</v>
      </c>
      <c r="E24" s="82"/>
      <c r="F24" s="82">
        <v>1</v>
      </c>
      <c r="G24" s="48"/>
      <c r="H24" s="47"/>
    </row>
    <row r="25" spans="1:9" s="44" customFormat="1" ht="15.75">
      <c r="A25" s="77"/>
      <c r="B25" s="75"/>
      <c r="C25" s="80" t="s">
        <v>11</v>
      </c>
      <c r="D25" s="81">
        <f t="shared" si="0"/>
        <v>111.01</v>
      </c>
      <c r="E25" s="84"/>
      <c r="F25" s="82">
        <v>111.01</v>
      </c>
      <c r="G25" s="50"/>
      <c r="H25" s="47"/>
    </row>
    <row r="26" spans="1:9" s="44" customFormat="1" ht="15.75">
      <c r="A26" s="77" t="s">
        <v>183</v>
      </c>
      <c r="B26" s="72" t="s">
        <v>291</v>
      </c>
      <c r="C26" s="80" t="s">
        <v>14</v>
      </c>
      <c r="D26" s="81">
        <f t="shared" si="0"/>
        <v>0.67200000000000004</v>
      </c>
      <c r="E26" s="82"/>
      <c r="F26" s="82">
        <v>0.67200000000000004</v>
      </c>
      <c r="G26" s="50"/>
      <c r="H26" s="57"/>
    </row>
    <row r="27" spans="1:9" s="45" customFormat="1" ht="15.75">
      <c r="A27" s="77"/>
      <c r="B27" s="72"/>
      <c r="C27" s="80" t="s">
        <v>44</v>
      </c>
      <c r="D27" s="81">
        <f t="shared" si="0"/>
        <v>1</v>
      </c>
      <c r="E27" s="82"/>
      <c r="F27" s="82">
        <v>1</v>
      </c>
      <c r="G27" s="50"/>
      <c r="H27" s="57"/>
    </row>
    <row r="28" spans="1:9" s="45" customFormat="1" ht="15.75">
      <c r="A28" s="77"/>
      <c r="B28" s="75"/>
      <c r="C28" s="80" t="s">
        <v>11</v>
      </c>
      <c r="D28" s="81">
        <f t="shared" si="0"/>
        <v>196.56200000000001</v>
      </c>
      <c r="E28" s="82"/>
      <c r="F28" s="82">
        <f>99.716+96.846</f>
        <v>196.56200000000001</v>
      </c>
      <c r="G28" s="50"/>
      <c r="H28" s="57"/>
    </row>
    <row r="29" spans="1:9" s="45" customFormat="1" ht="15.75">
      <c r="A29" s="77" t="s">
        <v>185</v>
      </c>
      <c r="B29" s="72" t="s">
        <v>292</v>
      </c>
      <c r="C29" s="80" t="s">
        <v>14</v>
      </c>
      <c r="D29" s="81">
        <f t="shared" si="0"/>
        <v>0.47799999999999998</v>
      </c>
      <c r="E29" s="82"/>
      <c r="F29" s="82">
        <v>0.47799999999999998</v>
      </c>
      <c r="G29" s="48"/>
      <c r="H29" s="47"/>
      <c r="I29" s="48"/>
    </row>
    <row r="30" spans="1:9" s="45" customFormat="1" ht="15.75">
      <c r="A30" s="77"/>
      <c r="B30" s="72"/>
      <c r="C30" s="80" t="s">
        <v>44</v>
      </c>
      <c r="D30" s="81">
        <f t="shared" si="0"/>
        <v>1</v>
      </c>
      <c r="E30" s="82"/>
      <c r="F30" s="82">
        <v>1</v>
      </c>
      <c r="G30" s="48"/>
      <c r="H30" s="47"/>
    </row>
    <row r="31" spans="1:9" s="45" customFormat="1" ht="15.75">
      <c r="A31" s="77"/>
      <c r="B31" s="75"/>
      <c r="C31" s="80" t="s">
        <v>11</v>
      </c>
      <c r="D31" s="81">
        <f t="shared" si="0"/>
        <v>179.72800000000001</v>
      </c>
      <c r="E31" s="82"/>
      <c r="F31" s="82">
        <f>94.068+85.66</f>
        <v>179.72800000000001</v>
      </c>
      <c r="G31" s="48"/>
      <c r="H31" s="47"/>
    </row>
    <row r="32" spans="1:9">
      <c r="A32" s="77" t="s">
        <v>187</v>
      </c>
      <c r="B32" s="72" t="s">
        <v>293</v>
      </c>
      <c r="C32" s="80" t="s">
        <v>14</v>
      </c>
      <c r="D32" s="81">
        <f t="shared" si="0"/>
        <v>0.55000000000000004</v>
      </c>
      <c r="E32" s="82"/>
      <c r="F32" s="82">
        <v>0.55000000000000004</v>
      </c>
      <c r="H32" s="52"/>
    </row>
    <row r="33" spans="1:8" ht="15.75" customHeight="1">
      <c r="A33" s="77"/>
      <c r="B33" s="75"/>
      <c r="C33" s="80" t="s">
        <v>44</v>
      </c>
      <c r="D33" s="81">
        <f t="shared" si="0"/>
        <v>1</v>
      </c>
      <c r="E33" s="82"/>
      <c r="F33" s="82">
        <v>1</v>
      </c>
      <c r="H33" s="52"/>
    </row>
    <row r="34" spans="1:8" ht="16.5" customHeight="1">
      <c r="A34" s="77"/>
      <c r="B34" s="75"/>
      <c r="C34" s="80" t="s">
        <v>11</v>
      </c>
      <c r="D34" s="81">
        <f t="shared" si="0"/>
        <v>191.548</v>
      </c>
      <c r="E34" s="82"/>
      <c r="F34" s="82">
        <f>91.764+99.784</f>
        <v>191.548</v>
      </c>
      <c r="H34" s="52"/>
    </row>
    <row r="35" spans="1:8" s="42" customFormat="1" ht="15.75">
      <c r="A35" s="77" t="s">
        <v>189</v>
      </c>
      <c r="B35" s="72" t="s">
        <v>294</v>
      </c>
      <c r="C35" s="80" t="s">
        <v>14</v>
      </c>
      <c r="D35" s="81">
        <v>1.2529999999999999</v>
      </c>
      <c r="E35" s="82"/>
      <c r="F35" s="83">
        <v>1.2529999999999999</v>
      </c>
      <c r="H35" s="43"/>
    </row>
    <row r="36" spans="1:8" s="44" customFormat="1" ht="15.75">
      <c r="A36" s="77"/>
      <c r="B36" s="73"/>
      <c r="C36" s="80" t="s">
        <v>44</v>
      </c>
      <c r="D36" s="81">
        <v>1</v>
      </c>
      <c r="E36" s="82"/>
      <c r="F36" s="83">
        <v>1</v>
      </c>
      <c r="H36" s="43"/>
    </row>
    <row r="37" spans="1:8" s="45" customFormat="1" ht="15.75">
      <c r="A37" s="77"/>
      <c r="B37" s="74"/>
      <c r="C37" s="80" t="s">
        <v>11</v>
      </c>
      <c r="D37" s="81">
        <v>256.46799999999996</v>
      </c>
      <c r="E37" s="84"/>
      <c r="F37" s="83">
        <v>256.46799999999996</v>
      </c>
      <c r="H37" s="43"/>
    </row>
    <row r="38" spans="1:8" s="45" customFormat="1" ht="15.75">
      <c r="A38" s="77" t="s">
        <v>191</v>
      </c>
      <c r="B38" s="72" t="s">
        <v>295</v>
      </c>
      <c r="C38" s="80" t="s">
        <v>14</v>
      </c>
      <c r="D38" s="81">
        <f t="shared" ref="D38:D101" si="3">E38+F38</f>
        <v>0.57299999999999995</v>
      </c>
      <c r="E38" s="82"/>
      <c r="F38" s="82">
        <v>0.57299999999999995</v>
      </c>
      <c r="G38" s="48"/>
      <c r="H38" s="43"/>
    </row>
    <row r="39" spans="1:8" s="45" customFormat="1" ht="21" customHeight="1">
      <c r="A39" s="77"/>
      <c r="B39" s="75"/>
      <c r="C39" s="80" t="s">
        <v>44</v>
      </c>
      <c r="D39" s="81">
        <f t="shared" si="3"/>
        <v>1</v>
      </c>
      <c r="E39" s="82"/>
      <c r="F39" s="82">
        <v>1</v>
      </c>
      <c r="G39" s="48"/>
      <c r="H39" s="43"/>
    </row>
    <row r="40" spans="1:8" s="45" customFormat="1" ht="15.75">
      <c r="A40" s="77"/>
      <c r="B40" s="75"/>
      <c r="C40" s="80" t="s">
        <v>11</v>
      </c>
      <c r="D40" s="81">
        <f t="shared" si="3"/>
        <v>198.92399999999998</v>
      </c>
      <c r="E40" s="82"/>
      <c r="F40" s="82">
        <f>99.315+99.609</f>
        <v>198.92399999999998</v>
      </c>
      <c r="G40" s="48"/>
      <c r="H40" s="43"/>
    </row>
    <row r="41" spans="1:8" s="49" customFormat="1" ht="15.75">
      <c r="A41" s="77" t="s">
        <v>193</v>
      </c>
      <c r="B41" s="72" t="s">
        <v>296</v>
      </c>
      <c r="C41" s="80" t="s">
        <v>14</v>
      </c>
      <c r="D41" s="81">
        <f t="shared" si="3"/>
        <v>0.628</v>
      </c>
      <c r="E41" s="82"/>
      <c r="F41" s="82">
        <v>0.628</v>
      </c>
      <c r="H41" s="47"/>
    </row>
    <row r="42" spans="1:8" s="49" customFormat="1" ht="15.75">
      <c r="A42" s="77"/>
      <c r="B42" s="75"/>
      <c r="C42" s="80" t="s">
        <v>44</v>
      </c>
      <c r="D42" s="81">
        <f t="shared" si="3"/>
        <v>1</v>
      </c>
      <c r="E42" s="82"/>
      <c r="F42" s="82">
        <v>1</v>
      </c>
      <c r="H42" s="47"/>
    </row>
    <row r="43" spans="1:8" s="49" customFormat="1" ht="15.75">
      <c r="A43" s="77"/>
      <c r="B43" s="75"/>
      <c r="C43" s="80" t="s">
        <v>11</v>
      </c>
      <c r="D43" s="81">
        <f t="shared" si="3"/>
        <v>197.21100000000001</v>
      </c>
      <c r="E43" s="82"/>
      <c r="F43" s="82">
        <f>97.32+99.891</f>
        <v>197.21100000000001</v>
      </c>
      <c r="H43" s="47"/>
    </row>
    <row r="44" spans="1:8" s="49" customFormat="1" ht="15.75">
      <c r="A44" s="77" t="s">
        <v>195</v>
      </c>
      <c r="B44" s="72" t="s">
        <v>297</v>
      </c>
      <c r="C44" s="80" t="s">
        <v>14</v>
      </c>
      <c r="D44" s="81">
        <f t="shared" si="3"/>
        <v>0.37</v>
      </c>
      <c r="E44" s="82"/>
      <c r="F44" s="82">
        <v>0.37</v>
      </c>
      <c r="H44" s="47"/>
    </row>
    <row r="45" spans="1:8" s="49" customFormat="1" ht="15.75">
      <c r="A45" s="77"/>
      <c r="B45" s="75"/>
      <c r="C45" s="80" t="s">
        <v>44</v>
      </c>
      <c r="D45" s="81">
        <f t="shared" si="3"/>
        <v>1</v>
      </c>
      <c r="E45" s="82"/>
      <c r="F45" s="82">
        <v>1</v>
      </c>
      <c r="H45" s="47"/>
    </row>
    <row r="46" spans="1:8" s="49" customFormat="1" ht="15.75">
      <c r="A46" s="77"/>
      <c r="B46" s="75"/>
      <c r="C46" s="80" t="s">
        <v>11</v>
      </c>
      <c r="D46" s="81">
        <f t="shared" si="3"/>
        <v>86.016000000000005</v>
      </c>
      <c r="E46" s="82"/>
      <c r="F46" s="82">
        <v>86.016000000000005</v>
      </c>
      <c r="H46" s="47"/>
    </row>
    <row r="47" spans="1:8" s="45" customFormat="1" ht="15.75">
      <c r="A47" s="77" t="s">
        <v>197</v>
      </c>
      <c r="B47" s="72" t="s">
        <v>298</v>
      </c>
      <c r="C47" s="80" t="s">
        <v>14</v>
      </c>
      <c r="D47" s="81">
        <f t="shared" si="3"/>
        <v>0.39200000000000002</v>
      </c>
      <c r="E47" s="82"/>
      <c r="F47" s="82">
        <v>0.39200000000000002</v>
      </c>
      <c r="G47" s="48"/>
      <c r="H47" s="47"/>
    </row>
    <row r="48" spans="1:8" s="45" customFormat="1" ht="15.75">
      <c r="A48" s="77"/>
      <c r="B48" s="72"/>
      <c r="C48" s="80" t="s">
        <v>44</v>
      </c>
      <c r="D48" s="81">
        <f t="shared" si="3"/>
        <v>1</v>
      </c>
      <c r="E48" s="82"/>
      <c r="F48" s="82">
        <v>1</v>
      </c>
      <c r="G48" s="48"/>
      <c r="H48" s="47"/>
    </row>
    <row r="49" spans="1:9" s="44" customFormat="1" ht="15.75">
      <c r="A49" s="77"/>
      <c r="B49" s="75"/>
      <c r="C49" s="80" t="s">
        <v>11</v>
      </c>
      <c r="D49" s="81">
        <f t="shared" si="3"/>
        <v>99.951999999999998</v>
      </c>
      <c r="E49" s="84"/>
      <c r="F49" s="82">
        <v>99.951999999999998</v>
      </c>
      <c r="G49" s="50"/>
      <c r="H49" s="47"/>
    </row>
    <row r="50" spans="1:9" s="44" customFormat="1" ht="15.75">
      <c r="A50" s="77" t="s">
        <v>199</v>
      </c>
      <c r="B50" s="72" t="s">
        <v>299</v>
      </c>
      <c r="C50" s="80" t="s">
        <v>14</v>
      </c>
      <c r="D50" s="81">
        <f t="shared" si="3"/>
        <v>0.45800000000000002</v>
      </c>
      <c r="E50" s="82"/>
      <c r="F50" s="82">
        <v>0.45800000000000002</v>
      </c>
      <c r="G50" s="50"/>
      <c r="H50" s="47"/>
    </row>
    <row r="51" spans="1:9" s="45" customFormat="1" ht="15.75">
      <c r="A51" s="77"/>
      <c r="B51" s="72"/>
      <c r="C51" s="80" t="s">
        <v>44</v>
      </c>
      <c r="D51" s="81">
        <f t="shared" si="3"/>
        <v>1</v>
      </c>
      <c r="E51" s="82"/>
      <c r="F51" s="82">
        <v>1</v>
      </c>
      <c r="G51" s="50"/>
      <c r="H51" s="47"/>
    </row>
    <row r="52" spans="1:9" s="45" customFormat="1" ht="15.75">
      <c r="A52" s="77"/>
      <c r="B52" s="75"/>
      <c r="C52" s="80" t="s">
        <v>11</v>
      </c>
      <c r="D52" s="81">
        <f t="shared" si="3"/>
        <v>99.953000000000003</v>
      </c>
      <c r="E52" s="82"/>
      <c r="F52" s="82">
        <v>99.953000000000003</v>
      </c>
      <c r="G52" s="50"/>
      <c r="H52" s="47"/>
    </row>
    <row r="53" spans="1:9" s="45" customFormat="1" ht="15.75">
      <c r="A53" s="77" t="s">
        <v>201</v>
      </c>
      <c r="B53" s="72" t="s">
        <v>300</v>
      </c>
      <c r="C53" s="80" t="s">
        <v>14</v>
      </c>
      <c r="D53" s="81">
        <f t="shared" si="3"/>
        <v>0.66800000000000004</v>
      </c>
      <c r="E53" s="82"/>
      <c r="F53" s="82">
        <v>0.66800000000000004</v>
      </c>
      <c r="G53" s="48"/>
      <c r="H53" s="47"/>
      <c r="I53" s="48"/>
    </row>
    <row r="54" spans="1:9" s="45" customFormat="1" ht="15.75">
      <c r="A54" s="77"/>
      <c r="B54" s="72"/>
      <c r="C54" s="80" t="s">
        <v>44</v>
      </c>
      <c r="D54" s="81">
        <f t="shared" si="3"/>
        <v>1</v>
      </c>
      <c r="E54" s="82"/>
      <c r="F54" s="82">
        <v>1</v>
      </c>
      <c r="G54" s="48"/>
      <c r="H54" s="47"/>
    </row>
    <row r="55" spans="1:9" s="45" customFormat="1" ht="15.75">
      <c r="A55" s="77"/>
      <c r="B55" s="75"/>
      <c r="C55" s="80" t="s">
        <v>11</v>
      </c>
      <c r="D55" s="81">
        <f t="shared" si="3"/>
        <v>189.125</v>
      </c>
      <c r="E55" s="82"/>
      <c r="F55" s="82">
        <f>99.442+89.683</f>
        <v>189.125</v>
      </c>
      <c r="G55" s="48"/>
      <c r="H55" s="47"/>
    </row>
    <row r="56" spans="1:9" ht="15.75" customHeight="1">
      <c r="A56" s="77" t="s">
        <v>203</v>
      </c>
      <c r="B56" s="72" t="s">
        <v>301</v>
      </c>
      <c r="C56" s="80" t="s">
        <v>14</v>
      </c>
      <c r="D56" s="81">
        <f t="shared" si="3"/>
        <v>0.46800000000000003</v>
      </c>
      <c r="E56" s="82"/>
      <c r="F56" s="82">
        <v>0.46800000000000003</v>
      </c>
      <c r="H56" s="52"/>
    </row>
    <row r="57" spans="1:9" ht="14.25" customHeight="1">
      <c r="A57" s="77"/>
      <c r="B57" s="75"/>
      <c r="C57" s="80" t="s">
        <v>44</v>
      </c>
      <c r="D57" s="81">
        <f t="shared" si="3"/>
        <v>1</v>
      </c>
      <c r="E57" s="82"/>
      <c r="F57" s="82">
        <v>1</v>
      </c>
      <c r="H57" s="52"/>
    </row>
    <row r="58" spans="1:9" ht="15" customHeight="1">
      <c r="A58" s="77"/>
      <c r="B58" s="75"/>
      <c r="C58" s="80" t="s">
        <v>11</v>
      </c>
      <c r="D58" s="81">
        <f t="shared" si="3"/>
        <v>99.820999999999998</v>
      </c>
      <c r="E58" s="82"/>
      <c r="F58" s="82">
        <v>99.820999999999998</v>
      </c>
      <c r="H58" s="52"/>
    </row>
    <row r="59" spans="1:9" ht="15.75" customHeight="1">
      <c r="A59" s="77" t="s">
        <v>205</v>
      </c>
      <c r="B59" s="72" t="s">
        <v>302</v>
      </c>
      <c r="C59" s="80" t="s">
        <v>14</v>
      </c>
      <c r="D59" s="81">
        <f t="shared" si="3"/>
        <v>0.49299999999999999</v>
      </c>
      <c r="E59" s="82"/>
      <c r="F59" s="82">
        <v>0.49299999999999999</v>
      </c>
      <c r="G59" s="54"/>
      <c r="H59" s="52"/>
    </row>
    <row r="60" spans="1:9" ht="15.75" customHeight="1">
      <c r="A60" s="77"/>
      <c r="B60" s="75"/>
      <c r="C60" s="80" t="s">
        <v>44</v>
      </c>
      <c r="D60" s="81">
        <f t="shared" si="3"/>
        <v>1</v>
      </c>
      <c r="E60" s="82"/>
      <c r="F60" s="82">
        <v>1</v>
      </c>
      <c r="G60" s="54"/>
      <c r="H60" s="52"/>
    </row>
    <row r="61" spans="1:9" ht="16.5" customHeight="1">
      <c r="A61" s="77"/>
      <c r="B61" s="75"/>
      <c r="C61" s="80" t="s">
        <v>11</v>
      </c>
      <c r="D61" s="81">
        <f t="shared" si="3"/>
        <v>145.32300000000001</v>
      </c>
      <c r="E61" s="82"/>
      <c r="F61" s="82">
        <f>64.652+80.671</f>
        <v>145.32300000000001</v>
      </c>
      <c r="G61" s="54"/>
      <c r="H61" s="52"/>
    </row>
    <row r="62" spans="1:9" ht="15" customHeight="1">
      <c r="A62" s="77" t="s">
        <v>207</v>
      </c>
      <c r="B62" s="72" t="s">
        <v>303</v>
      </c>
      <c r="C62" s="80" t="s">
        <v>14</v>
      </c>
      <c r="D62" s="81">
        <f t="shared" si="3"/>
        <v>0.40500000000000003</v>
      </c>
      <c r="E62" s="82"/>
      <c r="F62" s="82">
        <v>0.40500000000000003</v>
      </c>
      <c r="H62" s="52"/>
    </row>
    <row r="63" spans="1:9" ht="15.75" customHeight="1">
      <c r="A63" s="77"/>
      <c r="B63" s="75"/>
      <c r="C63" s="80" t="s">
        <v>44</v>
      </c>
      <c r="D63" s="81">
        <f t="shared" si="3"/>
        <v>1</v>
      </c>
      <c r="E63" s="82"/>
      <c r="F63" s="82">
        <v>1</v>
      </c>
      <c r="H63" s="52"/>
    </row>
    <row r="64" spans="1:9" ht="15" customHeight="1">
      <c r="A64" s="77"/>
      <c r="B64" s="75"/>
      <c r="C64" s="80" t="s">
        <v>11</v>
      </c>
      <c r="D64" s="81">
        <f t="shared" si="3"/>
        <v>136.77000000000001</v>
      </c>
      <c r="E64" s="82"/>
      <c r="F64" s="82">
        <f>48.073+88.697</f>
        <v>136.77000000000001</v>
      </c>
      <c r="H64" s="52"/>
    </row>
    <row r="65" spans="1:8" ht="15" customHeight="1">
      <c r="A65" s="77" t="s">
        <v>209</v>
      </c>
      <c r="B65" s="72" t="s">
        <v>304</v>
      </c>
      <c r="C65" s="80" t="s">
        <v>14</v>
      </c>
      <c r="D65" s="81">
        <f t="shared" si="3"/>
        <v>0.40600000000000003</v>
      </c>
      <c r="E65" s="85"/>
      <c r="F65" s="85">
        <v>0.40600000000000003</v>
      </c>
      <c r="H65" s="52"/>
    </row>
    <row r="66" spans="1:8" ht="15.75" customHeight="1">
      <c r="A66" s="77"/>
      <c r="B66" s="75"/>
      <c r="C66" s="80" t="s">
        <v>44</v>
      </c>
      <c r="D66" s="81">
        <f t="shared" si="3"/>
        <v>1</v>
      </c>
      <c r="E66" s="85"/>
      <c r="F66" s="85">
        <v>1</v>
      </c>
      <c r="H66" s="52"/>
    </row>
    <row r="67" spans="1:8" ht="14.25" customHeight="1">
      <c r="A67" s="77"/>
      <c r="B67" s="75"/>
      <c r="C67" s="80" t="s">
        <v>11</v>
      </c>
      <c r="D67" s="81">
        <f t="shared" si="3"/>
        <v>99.447000000000003</v>
      </c>
      <c r="E67" s="82"/>
      <c r="F67" s="82">
        <v>99.447000000000003</v>
      </c>
      <c r="H67" s="52"/>
    </row>
    <row r="68" spans="1:8" ht="15.75" customHeight="1">
      <c r="A68" s="77" t="s">
        <v>211</v>
      </c>
      <c r="B68" s="72" t="s">
        <v>305</v>
      </c>
      <c r="C68" s="80" t="s">
        <v>14</v>
      </c>
      <c r="D68" s="81">
        <f t="shared" si="3"/>
        <v>0.45900000000000002</v>
      </c>
      <c r="E68" s="82"/>
      <c r="F68" s="85">
        <v>0.45900000000000002</v>
      </c>
      <c r="G68" s="54"/>
      <c r="H68" s="52"/>
    </row>
    <row r="69" spans="1:8" ht="16.5" customHeight="1">
      <c r="A69" s="77"/>
      <c r="B69" s="75"/>
      <c r="C69" s="80" t="s">
        <v>44</v>
      </c>
      <c r="D69" s="81">
        <f t="shared" si="3"/>
        <v>1</v>
      </c>
      <c r="E69" s="82"/>
      <c r="F69" s="85">
        <v>1</v>
      </c>
      <c r="G69" s="54"/>
      <c r="H69" s="52"/>
    </row>
    <row r="70" spans="1:8" ht="15.75" customHeight="1">
      <c r="A70" s="77"/>
      <c r="B70" s="75"/>
      <c r="C70" s="80" t="s">
        <v>11</v>
      </c>
      <c r="D70" s="81">
        <f t="shared" si="3"/>
        <v>99.251999999999995</v>
      </c>
      <c r="E70" s="82"/>
      <c r="F70" s="82">
        <v>99.251999999999995</v>
      </c>
      <c r="G70" s="54"/>
      <c r="H70" s="52"/>
    </row>
    <row r="71" spans="1:8" ht="16.5" customHeight="1">
      <c r="A71" s="77" t="s">
        <v>213</v>
      </c>
      <c r="B71" s="72" t="s">
        <v>306</v>
      </c>
      <c r="C71" s="80" t="s">
        <v>14</v>
      </c>
      <c r="D71" s="81">
        <f t="shared" si="3"/>
        <v>0.35099999999999998</v>
      </c>
      <c r="E71" s="85">
        <v>0.35099999999999998</v>
      </c>
      <c r="F71" s="82"/>
      <c r="H71" s="52"/>
    </row>
    <row r="72" spans="1:8" ht="15.75" customHeight="1">
      <c r="A72" s="77"/>
      <c r="B72" s="75"/>
      <c r="C72" s="80" t="s">
        <v>44</v>
      </c>
      <c r="D72" s="81">
        <f t="shared" si="3"/>
        <v>1</v>
      </c>
      <c r="E72" s="85">
        <v>1</v>
      </c>
      <c r="F72" s="82"/>
      <c r="H72" s="52"/>
    </row>
    <row r="73" spans="1:8" ht="15.75" customHeight="1">
      <c r="A73" s="77"/>
      <c r="B73" s="75"/>
      <c r="C73" s="80" t="s">
        <v>11</v>
      </c>
      <c r="D73" s="81">
        <f t="shared" si="3"/>
        <v>96.287999999999997</v>
      </c>
      <c r="E73" s="82">
        <v>96.287999999999997</v>
      </c>
      <c r="F73" s="82"/>
      <c r="H73" s="52"/>
    </row>
    <row r="74" spans="1:8" ht="14.25" customHeight="1">
      <c r="A74" s="77" t="s">
        <v>215</v>
      </c>
      <c r="B74" s="72" t="s">
        <v>307</v>
      </c>
      <c r="C74" s="80" t="s">
        <v>14</v>
      </c>
      <c r="D74" s="81">
        <f t="shared" si="3"/>
        <v>0.316</v>
      </c>
      <c r="E74" s="85">
        <v>0.316</v>
      </c>
      <c r="F74" s="85"/>
      <c r="G74" s="54"/>
      <c r="H74" s="53"/>
    </row>
    <row r="75" spans="1:8" ht="14.25" customHeight="1">
      <c r="A75" s="77"/>
      <c r="B75" s="75"/>
      <c r="C75" s="80" t="s">
        <v>44</v>
      </c>
      <c r="D75" s="81">
        <f t="shared" si="3"/>
        <v>1</v>
      </c>
      <c r="E75" s="85">
        <v>1</v>
      </c>
      <c r="F75" s="85"/>
      <c r="H75" s="53"/>
    </row>
    <row r="76" spans="1:8" ht="15" customHeight="1">
      <c r="A76" s="77"/>
      <c r="B76" s="75"/>
      <c r="C76" s="80" t="s">
        <v>11</v>
      </c>
      <c r="D76" s="81">
        <f t="shared" si="3"/>
        <v>91.215000000000003</v>
      </c>
      <c r="E76" s="82">
        <v>91.215000000000003</v>
      </c>
      <c r="F76" s="82"/>
      <c r="G76" s="54"/>
      <c r="H76" s="53"/>
    </row>
    <row r="77" spans="1:8" ht="15" customHeight="1">
      <c r="A77" s="77" t="s">
        <v>217</v>
      </c>
      <c r="B77" s="72" t="s">
        <v>308</v>
      </c>
      <c r="C77" s="80" t="s">
        <v>14</v>
      </c>
      <c r="D77" s="81">
        <f t="shared" si="3"/>
        <v>0.58099999999999996</v>
      </c>
      <c r="E77" s="82">
        <v>0.58099999999999996</v>
      </c>
      <c r="F77" s="82"/>
      <c r="H77" s="53"/>
    </row>
    <row r="78" spans="1:8" ht="14.25" customHeight="1">
      <c r="A78" s="77"/>
      <c r="B78" s="75"/>
      <c r="C78" s="80" t="s">
        <v>44</v>
      </c>
      <c r="D78" s="81">
        <f t="shared" si="3"/>
        <v>1</v>
      </c>
      <c r="E78" s="82">
        <v>1</v>
      </c>
      <c r="F78" s="82"/>
      <c r="H78" s="53"/>
    </row>
    <row r="79" spans="1:8" ht="14.25" customHeight="1">
      <c r="A79" s="77"/>
      <c r="B79" s="75"/>
      <c r="C79" s="80" t="s">
        <v>11</v>
      </c>
      <c r="D79" s="86">
        <f t="shared" si="3"/>
        <v>173.98599999999999</v>
      </c>
      <c r="E79" s="82">
        <v>173.98599999999999</v>
      </c>
      <c r="F79" s="82"/>
      <c r="H79" s="53"/>
    </row>
    <row r="80" spans="1:8" s="42" customFormat="1" ht="15.75">
      <c r="A80" s="77" t="s">
        <v>219</v>
      </c>
      <c r="B80" s="72" t="s">
        <v>309</v>
      </c>
      <c r="C80" s="80" t="s">
        <v>14</v>
      </c>
      <c r="D80" s="81">
        <f t="shared" si="3"/>
        <v>0.40699999999999997</v>
      </c>
      <c r="E80" s="82">
        <v>0.40699999999999997</v>
      </c>
      <c r="F80" s="83"/>
    </row>
    <row r="81" spans="1:6" s="44" customFormat="1" ht="15.75">
      <c r="A81" s="77"/>
      <c r="B81" s="73"/>
      <c r="C81" s="80" t="s">
        <v>44</v>
      </c>
      <c r="D81" s="81">
        <f t="shared" si="3"/>
        <v>1</v>
      </c>
      <c r="E81" s="82">
        <v>1</v>
      </c>
      <c r="F81" s="83"/>
    </row>
    <row r="82" spans="1:6" s="45" customFormat="1" ht="15.75">
      <c r="A82" s="77"/>
      <c r="B82" s="74"/>
      <c r="C82" s="80" t="s">
        <v>11</v>
      </c>
      <c r="D82" s="81">
        <f t="shared" si="3"/>
        <v>81.947000000000003</v>
      </c>
      <c r="E82" s="84">
        <v>81.947000000000003</v>
      </c>
      <c r="F82" s="83"/>
    </row>
    <row r="83" spans="1:6" s="45" customFormat="1" ht="15.75">
      <c r="A83" s="77" t="s">
        <v>221</v>
      </c>
      <c r="B83" s="72" t="s">
        <v>310</v>
      </c>
      <c r="C83" s="80" t="s">
        <v>14</v>
      </c>
      <c r="D83" s="81">
        <f t="shared" si="3"/>
        <v>0.61899999999999999</v>
      </c>
      <c r="E83" s="82">
        <v>0.61899999999999999</v>
      </c>
      <c r="F83" s="82"/>
    </row>
    <row r="84" spans="1:6" s="45" customFormat="1" ht="16.5" customHeight="1">
      <c r="A84" s="77"/>
      <c r="B84" s="75"/>
      <c r="C84" s="80" t="s">
        <v>44</v>
      </c>
      <c r="D84" s="81">
        <f t="shared" si="3"/>
        <v>1</v>
      </c>
      <c r="E84" s="82">
        <v>1</v>
      </c>
      <c r="F84" s="82"/>
    </row>
    <row r="85" spans="1:6" s="45" customFormat="1" ht="15.75">
      <c r="A85" s="77"/>
      <c r="B85" s="75"/>
      <c r="C85" s="80" t="s">
        <v>11</v>
      </c>
      <c r="D85" s="81">
        <f t="shared" si="3"/>
        <v>133.48099999999999</v>
      </c>
      <c r="E85" s="82">
        <v>133.48099999999999</v>
      </c>
      <c r="F85" s="82"/>
    </row>
    <row r="86" spans="1:6" s="49" customFormat="1" ht="15.75">
      <c r="A86" s="77" t="s">
        <v>223</v>
      </c>
      <c r="B86" s="72" t="s">
        <v>311</v>
      </c>
      <c r="C86" s="80" t="s">
        <v>14</v>
      </c>
      <c r="D86" s="81">
        <f t="shared" si="3"/>
        <v>0.316</v>
      </c>
      <c r="E86" s="82">
        <v>0.316</v>
      </c>
      <c r="F86" s="82"/>
    </row>
    <row r="87" spans="1:6" s="49" customFormat="1" ht="15.75">
      <c r="A87" s="77"/>
      <c r="B87" s="75"/>
      <c r="C87" s="80" t="s">
        <v>44</v>
      </c>
      <c r="D87" s="81">
        <f t="shared" si="3"/>
        <v>1</v>
      </c>
      <c r="E87" s="82">
        <v>1</v>
      </c>
      <c r="F87" s="82"/>
    </row>
    <row r="88" spans="1:6" s="49" customFormat="1" ht="15.75">
      <c r="A88" s="77"/>
      <c r="B88" s="75"/>
      <c r="C88" s="80" t="s">
        <v>11</v>
      </c>
      <c r="D88" s="81">
        <f t="shared" si="3"/>
        <v>95.364999999999995</v>
      </c>
      <c r="E88" s="82">
        <v>95.364999999999995</v>
      </c>
      <c r="F88" s="82"/>
    </row>
    <row r="89" spans="1:6" s="49" customFormat="1" ht="15.75">
      <c r="A89" s="77" t="s">
        <v>225</v>
      </c>
      <c r="B89" s="72" t="s">
        <v>312</v>
      </c>
      <c r="C89" s="80" t="s">
        <v>14</v>
      </c>
      <c r="D89" s="81">
        <f t="shared" si="3"/>
        <v>0.39</v>
      </c>
      <c r="E89" s="82"/>
      <c r="F89" s="82">
        <v>0.39</v>
      </c>
    </row>
    <row r="90" spans="1:6" s="49" customFormat="1" ht="15.75">
      <c r="A90" s="77"/>
      <c r="B90" s="75"/>
      <c r="C90" s="80" t="s">
        <v>44</v>
      </c>
      <c r="D90" s="81">
        <f t="shared" si="3"/>
        <v>1</v>
      </c>
      <c r="E90" s="82"/>
      <c r="F90" s="82">
        <v>1</v>
      </c>
    </row>
    <row r="91" spans="1:6" s="49" customFormat="1" ht="15.75">
      <c r="A91" s="77"/>
      <c r="B91" s="75"/>
      <c r="C91" s="80" t="s">
        <v>11</v>
      </c>
      <c r="D91" s="81">
        <f t="shared" si="3"/>
        <v>198.57900000000001</v>
      </c>
      <c r="E91" s="82"/>
      <c r="F91" s="82">
        <f>98.986+99.593</f>
        <v>198.57900000000001</v>
      </c>
    </row>
    <row r="92" spans="1:6" s="45" customFormat="1" ht="15.75">
      <c r="A92" s="77" t="s">
        <v>227</v>
      </c>
      <c r="B92" s="72" t="s">
        <v>313</v>
      </c>
      <c r="C92" s="80" t="s">
        <v>14</v>
      </c>
      <c r="D92" s="81">
        <f t="shared" si="3"/>
        <v>0.48899999999999999</v>
      </c>
      <c r="E92" s="82"/>
      <c r="F92" s="82">
        <v>0.48899999999999999</v>
      </c>
    </row>
    <row r="93" spans="1:6" s="45" customFormat="1" ht="15.75">
      <c r="A93" s="77"/>
      <c r="B93" s="72"/>
      <c r="C93" s="80" t="s">
        <v>44</v>
      </c>
      <c r="D93" s="81">
        <f t="shared" si="3"/>
        <v>1</v>
      </c>
      <c r="E93" s="82"/>
      <c r="F93" s="82">
        <v>1</v>
      </c>
    </row>
    <row r="94" spans="1:6" s="44" customFormat="1" ht="15.75">
      <c r="A94" s="77"/>
      <c r="B94" s="75"/>
      <c r="C94" s="80" t="s">
        <v>11</v>
      </c>
      <c r="D94" s="81">
        <f t="shared" si="3"/>
        <v>257.56299999999999</v>
      </c>
      <c r="E94" s="84"/>
      <c r="F94" s="82">
        <v>257.56299999999999</v>
      </c>
    </row>
    <row r="95" spans="1:6" s="44" customFormat="1" ht="15.75">
      <c r="A95" s="77" t="s">
        <v>229</v>
      </c>
      <c r="B95" s="72" t="s">
        <v>314</v>
      </c>
      <c r="C95" s="80" t="s">
        <v>14</v>
      </c>
      <c r="D95" s="81">
        <f t="shared" si="3"/>
        <v>0.48899999999999999</v>
      </c>
      <c r="E95" s="82"/>
      <c r="F95" s="82">
        <v>0.48899999999999999</v>
      </c>
    </row>
    <row r="96" spans="1:6" s="45" customFormat="1" ht="15.75">
      <c r="A96" s="77"/>
      <c r="B96" s="72"/>
      <c r="C96" s="80" t="s">
        <v>44</v>
      </c>
      <c r="D96" s="81">
        <f t="shared" si="3"/>
        <v>1</v>
      </c>
      <c r="E96" s="82"/>
      <c r="F96" s="82">
        <v>1</v>
      </c>
    </row>
    <row r="97" spans="1:6" s="45" customFormat="1" ht="15.75">
      <c r="A97" s="77"/>
      <c r="B97" s="75"/>
      <c r="C97" s="80" t="s">
        <v>11</v>
      </c>
      <c r="D97" s="81">
        <f t="shared" si="3"/>
        <v>213.102</v>
      </c>
      <c r="E97" s="82"/>
      <c r="F97" s="82">
        <v>213.102</v>
      </c>
    </row>
    <row r="98" spans="1:6" s="45" customFormat="1" ht="15.75">
      <c r="A98" s="77" t="s">
        <v>231</v>
      </c>
      <c r="B98" s="72" t="s">
        <v>315</v>
      </c>
      <c r="C98" s="80" t="s">
        <v>14</v>
      </c>
      <c r="D98" s="81">
        <f t="shared" si="3"/>
        <v>0.40100000000000002</v>
      </c>
      <c r="E98" s="82"/>
      <c r="F98" s="82">
        <v>0.40100000000000002</v>
      </c>
    </row>
    <row r="99" spans="1:6" s="45" customFormat="1" ht="15.75">
      <c r="A99" s="77"/>
      <c r="B99" s="72"/>
      <c r="C99" s="80" t="s">
        <v>44</v>
      </c>
      <c r="D99" s="81">
        <f t="shared" si="3"/>
        <v>1</v>
      </c>
      <c r="E99" s="82"/>
      <c r="F99" s="82">
        <v>1</v>
      </c>
    </row>
    <row r="100" spans="1:6" s="45" customFormat="1" ht="15.75">
      <c r="A100" s="77"/>
      <c r="B100" s="75"/>
      <c r="C100" s="80" t="s">
        <v>11</v>
      </c>
      <c r="D100" s="81">
        <f t="shared" si="3"/>
        <v>165.68100000000001</v>
      </c>
      <c r="E100" s="82"/>
      <c r="F100" s="82">
        <v>165.68100000000001</v>
      </c>
    </row>
    <row r="101" spans="1:6" ht="15.75" customHeight="1">
      <c r="A101" s="77" t="s">
        <v>233</v>
      </c>
      <c r="B101" s="72" t="s">
        <v>316</v>
      </c>
      <c r="C101" s="80" t="s">
        <v>14</v>
      </c>
      <c r="D101" s="81">
        <f t="shared" si="3"/>
        <v>0.46800000000000003</v>
      </c>
      <c r="E101" s="82"/>
      <c r="F101" s="82">
        <v>0.46800000000000003</v>
      </c>
    </row>
    <row r="102" spans="1:6" ht="15.75" customHeight="1">
      <c r="A102" s="77"/>
      <c r="B102" s="75"/>
      <c r="C102" s="80" t="s">
        <v>44</v>
      </c>
      <c r="D102" s="81">
        <f t="shared" ref="D102:D115" si="4">E102+F102</f>
        <v>1</v>
      </c>
      <c r="E102" s="82"/>
      <c r="F102" s="82">
        <v>1</v>
      </c>
    </row>
    <row r="103" spans="1:6" ht="15" customHeight="1">
      <c r="A103" s="77"/>
      <c r="B103" s="75"/>
      <c r="C103" s="80" t="s">
        <v>11</v>
      </c>
      <c r="D103" s="81">
        <f t="shared" si="4"/>
        <v>246.41200000000001</v>
      </c>
      <c r="E103" s="82"/>
      <c r="F103" s="82">
        <v>246.41200000000001</v>
      </c>
    </row>
    <row r="104" spans="1:6" ht="15.75" customHeight="1">
      <c r="A104" s="77" t="s">
        <v>235</v>
      </c>
      <c r="B104" s="72" t="s">
        <v>317</v>
      </c>
      <c r="C104" s="80" t="s">
        <v>14</v>
      </c>
      <c r="D104" s="81">
        <f t="shared" si="4"/>
        <v>0.46800000000000003</v>
      </c>
      <c r="E104" s="82"/>
      <c r="F104" s="82">
        <v>0.46800000000000003</v>
      </c>
    </row>
    <row r="105" spans="1:6" ht="13.5" customHeight="1">
      <c r="A105" s="77"/>
      <c r="B105" s="75"/>
      <c r="C105" s="80" t="s">
        <v>44</v>
      </c>
      <c r="D105" s="81">
        <f t="shared" si="4"/>
        <v>1</v>
      </c>
      <c r="E105" s="82"/>
      <c r="F105" s="82">
        <v>1</v>
      </c>
    </row>
    <row r="106" spans="1:6" ht="15" customHeight="1">
      <c r="A106" s="77"/>
      <c r="B106" s="75"/>
      <c r="C106" s="80" t="s">
        <v>11</v>
      </c>
      <c r="D106" s="81">
        <f t="shared" si="4"/>
        <v>247.99199999999999</v>
      </c>
      <c r="E106" s="82"/>
      <c r="F106" s="82">
        <v>247.99199999999999</v>
      </c>
    </row>
    <row r="107" spans="1:6" ht="15" customHeight="1">
      <c r="A107" s="77" t="s">
        <v>237</v>
      </c>
      <c r="B107" s="72" t="s">
        <v>318</v>
      </c>
      <c r="C107" s="80" t="s">
        <v>14</v>
      </c>
      <c r="D107" s="81">
        <f t="shared" si="4"/>
        <v>0.46800000000000003</v>
      </c>
      <c r="E107" s="82"/>
      <c r="F107" s="82">
        <v>0.46800000000000003</v>
      </c>
    </row>
    <row r="108" spans="1:6" ht="15" customHeight="1">
      <c r="A108" s="77"/>
      <c r="B108" s="75"/>
      <c r="C108" s="80" t="s">
        <v>44</v>
      </c>
      <c r="D108" s="81">
        <f t="shared" si="4"/>
        <v>1</v>
      </c>
      <c r="E108" s="82"/>
      <c r="F108" s="82">
        <v>1</v>
      </c>
    </row>
    <row r="109" spans="1:6" ht="14.25" customHeight="1">
      <c r="A109" s="77"/>
      <c r="B109" s="75"/>
      <c r="C109" s="80" t="s">
        <v>11</v>
      </c>
      <c r="D109" s="81">
        <f t="shared" si="4"/>
        <v>243.18600000000001</v>
      </c>
      <c r="E109" s="82"/>
      <c r="F109" s="82">
        <v>243.18600000000001</v>
      </c>
    </row>
    <row r="110" spans="1:6" ht="15" customHeight="1">
      <c r="A110" s="77" t="s">
        <v>239</v>
      </c>
      <c r="B110" s="72" t="s">
        <v>319</v>
      </c>
      <c r="C110" s="80" t="s">
        <v>14</v>
      </c>
      <c r="D110" s="81">
        <f t="shared" si="4"/>
        <v>0.74299999999999999</v>
      </c>
      <c r="E110" s="85"/>
      <c r="F110" s="85">
        <v>0.74299999999999999</v>
      </c>
    </row>
    <row r="111" spans="1:6" ht="14.25" customHeight="1">
      <c r="A111" s="77"/>
      <c r="B111" s="75"/>
      <c r="C111" s="80" t="s">
        <v>44</v>
      </c>
      <c r="D111" s="81">
        <f t="shared" si="4"/>
        <v>1</v>
      </c>
      <c r="E111" s="85"/>
      <c r="F111" s="85">
        <v>1</v>
      </c>
    </row>
    <row r="112" spans="1:6" ht="15" customHeight="1">
      <c r="A112" s="77"/>
      <c r="B112" s="75"/>
      <c r="C112" s="80" t="s">
        <v>11</v>
      </c>
      <c r="D112" s="81">
        <f t="shared" si="4"/>
        <v>224.74</v>
      </c>
      <c r="E112" s="82"/>
      <c r="F112" s="82">
        <v>224.74</v>
      </c>
    </row>
    <row r="113" spans="1:14" ht="15" customHeight="1">
      <c r="A113" s="77" t="s">
        <v>241</v>
      </c>
      <c r="B113" s="72" t="s">
        <v>320</v>
      </c>
      <c r="C113" s="80" t="s">
        <v>14</v>
      </c>
      <c r="D113" s="81">
        <f t="shared" si="4"/>
        <v>0.36299999999999999</v>
      </c>
      <c r="E113" s="82"/>
      <c r="F113" s="85">
        <v>0.36299999999999999</v>
      </c>
    </row>
    <row r="114" spans="1:14" ht="15" customHeight="1">
      <c r="A114" s="77"/>
      <c r="B114" s="75"/>
      <c r="C114" s="80" t="s">
        <v>44</v>
      </c>
      <c r="D114" s="81">
        <f t="shared" si="4"/>
        <v>1</v>
      </c>
      <c r="E114" s="82"/>
      <c r="F114" s="85">
        <v>1</v>
      </c>
    </row>
    <row r="115" spans="1:14" ht="15.75" customHeight="1">
      <c r="A115" s="77"/>
      <c r="B115" s="76"/>
      <c r="C115" s="87" t="s">
        <v>11</v>
      </c>
      <c r="D115" s="88">
        <f t="shared" si="4"/>
        <v>133.22999999999999</v>
      </c>
      <c r="E115" s="89"/>
      <c r="F115" s="89">
        <v>133.22999999999999</v>
      </c>
    </row>
    <row r="116" spans="1:14" s="42" customFormat="1" ht="15.75">
      <c r="A116" s="77" t="s">
        <v>243</v>
      </c>
      <c r="B116" s="72" t="s">
        <v>321</v>
      </c>
      <c r="C116" s="80" t="s">
        <v>14</v>
      </c>
      <c r="D116" s="81">
        <f>E116+F116</f>
        <v>0.64</v>
      </c>
      <c r="E116" s="82"/>
      <c r="F116" s="83">
        <v>0.64</v>
      </c>
      <c r="H116" s="43"/>
    </row>
    <row r="117" spans="1:14" s="44" customFormat="1" ht="15.75">
      <c r="A117" s="77"/>
      <c r="B117" s="73"/>
      <c r="C117" s="80" t="s">
        <v>44</v>
      </c>
      <c r="D117" s="81">
        <f t="shared" ref="D117:D118" si="5">E117+F117</f>
        <v>1</v>
      </c>
      <c r="E117" s="82"/>
      <c r="F117" s="83">
        <v>1</v>
      </c>
      <c r="H117" s="43"/>
    </row>
    <row r="118" spans="1:14" s="45" customFormat="1" ht="15.75">
      <c r="A118" s="77"/>
      <c r="B118" s="74"/>
      <c r="C118" s="80" t="s">
        <v>11</v>
      </c>
      <c r="D118" s="81">
        <f t="shared" si="5"/>
        <v>328.62099999999998</v>
      </c>
      <c r="E118" s="84"/>
      <c r="F118" s="83">
        <v>328.62099999999998</v>
      </c>
      <c r="H118" s="43"/>
      <c r="I118" s="46"/>
      <c r="J118" s="46"/>
      <c r="K118" s="47"/>
      <c r="L118" s="46"/>
      <c r="M118" s="46"/>
      <c r="N118" s="46"/>
    </row>
    <row r="119" spans="1:14" s="45" customFormat="1" ht="15.75">
      <c r="A119" s="77" t="s">
        <v>245</v>
      </c>
      <c r="B119" s="72" t="s">
        <v>322</v>
      </c>
      <c r="C119" s="80" t="s">
        <v>14</v>
      </c>
      <c r="D119" s="81">
        <f>E119+F119</f>
        <v>0.30199999999999999</v>
      </c>
      <c r="E119" s="82"/>
      <c r="F119" s="82">
        <v>0.30199999999999999</v>
      </c>
      <c r="G119" s="48"/>
      <c r="H119" s="43"/>
      <c r="I119" s="46"/>
      <c r="J119" s="46"/>
      <c r="K119" s="46"/>
      <c r="L119" s="46"/>
      <c r="M119" s="46"/>
      <c r="N119" s="46"/>
    </row>
    <row r="120" spans="1:14" s="45" customFormat="1" ht="14.25" customHeight="1">
      <c r="A120" s="77"/>
      <c r="B120" s="75"/>
      <c r="C120" s="80" t="s">
        <v>44</v>
      </c>
      <c r="D120" s="81">
        <f t="shared" ref="D120:D154" si="6">E120+F120</f>
        <v>1</v>
      </c>
      <c r="E120" s="82"/>
      <c r="F120" s="82">
        <v>1</v>
      </c>
      <c r="G120" s="48"/>
      <c r="H120" s="43"/>
      <c r="I120" s="46"/>
      <c r="J120" s="46"/>
      <c r="K120" s="46"/>
      <c r="L120" s="46"/>
      <c r="M120" s="46"/>
      <c r="N120" s="46"/>
    </row>
    <row r="121" spans="1:14" s="45" customFormat="1" ht="15.75">
      <c r="A121" s="77"/>
      <c r="B121" s="75"/>
      <c r="C121" s="80" t="s">
        <v>11</v>
      </c>
      <c r="D121" s="81">
        <f t="shared" si="6"/>
        <v>214.28200000000001</v>
      </c>
      <c r="E121" s="82"/>
      <c r="F121" s="82">
        <v>214.28200000000001</v>
      </c>
      <c r="G121" s="48"/>
      <c r="H121" s="43"/>
      <c r="I121" s="46"/>
      <c r="J121" s="46"/>
      <c r="K121" s="46"/>
      <c r="L121" s="46"/>
      <c r="M121" s="46"/>
      <c r="N121" s="46"/>
    </row>
    <row r="122" spans="1:14" s="49" customFormat="1" ht="15.75">
      <c r="A122" s="77" t="s">
        <v>247</v>
      </c>
      <c r="B122" s="72" t="s">
        <v>323</v>
      </c>
      <c r="C122" s="80" t="s">
        <v>14</v>
      </c>
      <c r="D122" s="81">
        <f t="shared" si="6"/>
        <v>0.42799999999999999</v>
      </c>
      <c r="E122" s="82"/>
      <c r="F122" s="82">
        <v>0.42799999999999999</v>
      </c>
      <c r="H122" s="47"/>
      <c r="I122" s="46"/>
      <c r="J122" s="46"/>
      <c r="K122" s="46"/>
      <c r="L122" s="46"/>
      <c r="M122" s="46"/>
      <c r="N122" s="46"/>
    </row>
    <row r="123" spans="1:14" s="49" customFormat="1" ht="15.75">
      <c r="A123" s="77"/>
      <c r="B123" s="75"/>
      <c r="C123" s="80" t="s">
        <v>44</v>
      </c>
      <c r="D123" s="81">
        <f t="shared" si="6"/>
        <v>1</v>
      </c>
      <c r="E123" s="82"/>
      <c r="F123" s="82">
        <v>1</v>
      </c>
      <c r="H123" s="47"/>
      <c r="I123" s="46"/>
      <c r="J123" s="46"/>
      <c r="K123" s="46"/>
      <c r="L123" s="46"/>
      <c r="M123" s="46"/>
      <c r="N123" s="46"/>
    </row>
    <row r="124" spans="1:14" s="49" customFormat="1" ht="15.75">
      <c r="A124" s="77"/>
      <c r="B124" s="75"/>
      <c r="C124" s="80" t="s">
        <v>11</v>
      </c>
      <c r="D124" s="81">
        <f t="shared" si="6"/>
        <v>271.61099999999999</v>
      </c>
      <c r="E124" s="82"/>
      <c r="F124" s="82">
        <v>271.61099999999999</v>
      </c>
      <c r="H124" s="47"/>
      <c r="I124" s="46"/>
      <c r="J124" s="46"/>
      <c r="K124" s="46"/>
      <c r="L124" s="46"/>
      <c r="M124" s="46"/>
      <c r="N124" s="46"/>
    </row>
    <row r="125" spans="1:14" s="49" customFormat="1" ht="15.75">
      <c r="A125" s="77" t="s">
        <v>248</v>
      </c>
      <c r="B125" s="72" t="s">
        <v>324</v>
      </c>
      <c r="C125" s="80" t="s">
        <v>14</v>
      </c>
      <c r="D125" s="81">
        <f t="shared" si="6"/>
        <v>0.58199999999999996</v>
      </c>
      <c r="E125" s="82"/>
      <c r="F125" s="82">
        <v>0.58199999999999996</v>
      </c>
      <c r="H125" s="47"/>
      <c r="I125" s="47"/>
      <c r="J125" s="46"/>
      <c r="K125" s="46"/>
      <c r="L125" s="47"/>
      <c r="M125" s="46"/>
      <c r="N125" s="46"/>
    </row>
    <row r="126" spans="1:14" s="49" customFormat="1" ht="15.75">
      <c r="A126" s="77"/>
      <c r="B126" s="75"/>
      <c r="C126" s="80" t="s">
        <v>44</v>
      </c>
      <c r="D126" s="81">
        <f t="shared" si="6"/>
        <v>1</v>
      </c>
      <c r="E126" s="82"/>
      <c r="F126" s="82">
        <v>1</v>
      </c>
      <c r="H126" s="47"/>
      <c r="I126" s="47"/>
      <c r="J126" s="46"/>
      <c r="K126" s="46"/>
      <c r="L126" s="46"/>
      <c r="M126" s="46"/>
      <c r="N126" s="46"/>
    </row>
    <row r="127" spans="1:14" s="49" customFormat="1" ht="15.75">
      <c r="A127" s="77"/>
      <c r="B127" s="75"/>
      <c r="C127" s="80" t="s">
        <v>11</v>
      </c>
      <c r="D127" s="81">
        <f t="shared" si="6"/>
        <v>287.59399999999999</v>
      </c>
      <c r="E127" s="82"/>
      <c r="F127" s="82">
        <v>287.59399999999999</v>
      </c>
      <c r="H127" s="47"/>
      <c r="I127" s="47"/>
      <c r="J127" s="46"/>
      <c r="K127" s="46"/>
      <c r="L127" s="46"/>
      <c r="M127" s="46"/>
      <c r="N127" s="46"/>
    </row>
    <row r="128" spans="1:14" s="45" customFormat="1" ht="15.75">
      <c r="A128" s="77" t="s">
        <v>249</v>
      </c>
      <c r="B128" s="72" t="s">
        <v>325</v>
      </c>
      <c r="C128" s="80" t="s">
        <v>14</v>
      </c>
      <c r="D128" s="81">
        <f t="shared" si="6"/>
        <v>0.66700000000000004</v>
      </c>
      <c r="E128" s="82"/>
      <c r="F128" s="82">
        <v>0.66700000000000004</v>
      </c>
      <c r="G128" s="48"/>
      <c r="H128" s="47"/>
      <c r="I128" s="46"/>
      <c r="J128" s="46"/>
      <c r="K128" s="46"/>
      <c r="L128" s="46"/>
      <c r="M128" s="46"/>
      <c r="N128" s="46"/>
    </row>
    <row r="129" spans="1:14" s="45" customFormat="1" ht="15.75">
      <c r="A129" s="77"/>
      <c r="B129" s="72"/>
      <c r="C129" s="80" t="s">
        <v>44</v>
      </c>
      <c r="D129" s="81">
        <f t="shared" si="6"/>
        <v>1</v>
      </c>
      <c r="E129" s="82"/>
      <c r="F129" s="82">
        <v>1</v>
      </c>
      <c r="G129" s="48"/>
      <c r="H129" s="47"/>
      <c r="I129" s="46"/>
      <c r="J129" s="46"/>
      <c r="K129" s="46"/>
      <c r="L129" s="46"/>
      <c r="M129" s="46"/>
      <c r="N129" s="46"/>
    </row>
    <row r="130" spans="1:14" s="44" customFormat="1" ht="15.75">
      <c r="A130" s="77"/>
      <c r="B130" s="75"/>
      <c r="C130" s="80" t="s">
        <v>11</v>
      </c>
      <c r="D130" s="81">
        <f t="shared" si="6"/>
        <v>399.35500000000002</v>
      </c>
      <c r="E130" s="84"/>
      <c r="F130" s="82">
        <v>399.35500000000002</v>
      </c>
      <c r="G130" s="50"/>
      <c r="H130" s="47"/>
      <c r="I130" s="51"/>
      <c r="J130" s="51"/>
      <c r="K130" s="51"/>
      <c r="L130" s="51"/>
      <c r="M130" s="51"/>
      <c r="N130" s="51"/>
    </row>
    <row r="131" spans="1:14" s="44" customFormat="1" ht="15.75">
      <c r="A131" s="77" t="s">
        <v>250</v>
      </c>
      <c r="B131" s="72" t="s">
        <v>326</v>
      </c>
      <c r="C131" s="80" t="s">
        <v>14</v>
      </c>
      <c r="D131" s="81">
        <f t="shared" si="6"/>
        <v>0.55300000000000005</v>
      </c>
      <c r="E131" s="82"/>
      <c r="F131" s="82">
        <v>0.55300000000000005</v>
      </c>
      <c r="G131" s="50"/>
      <c r="H131" s="47"/>
      <c r="I131" s="51"/>
      <c r="J131" s="51"/>
      <c r="K131" s="51"/>
      <c r="L131" s="51"/>
      <c r="M131" s="51"/>
      <c r="N131" s="51"/>
    </row>
    <row r="132" spans="1:14" s="45" customFormat="1" ht="15.75">
      <c r="A132" s="77"/>
      <c r="B132" s="72"/>
      <c r="C132" s="80" t="s">
        <v>44</v>
      </c>
      <c r="D132" s="81">
        <f t="shared" si="6"/>
        <v>1</v>
      </c>
      <c r="E132" s="82"/>
      <c r="F132" s="82">
        <v>1</v>
      </c>
      <c r="G132" s="50"/>
      <c r="H132" s="47"/>
      <c r="I132" s="46"/>
      <c r="J132" s="46"/>
      <c r="K132" s="46"/>
      <c r="L132" s="46"/>
      <c r="M132" s="46"/>
      <c r="N132" s="46"/>
    </row>
    <row r="133" spans="1:14" s="45" customFormat="1" ht="15.75">
      <c r="A133" s="77"/>
      <c r="B133" s="75"/>
      <c r="C133" s="80" t="s">
        <v>11</v>
      </c>
      <c r="D133" s="81">
        <f t="shared" si="6"/>
        <v>241.36799999999999</v>
      </c>
      <c r="E133" s="82"/>
      <c r="F133" s="82">
        <v>241.36799999999999</v>
      </c>
      <c r="G133" s="50"/>
      <c r="H133" s="47"/>
      <c r="I133" s="46"/>
      <c r="J133" s="46"/>
      <c r="K133" s="46"/>
      <c r="L133" s="46"/>
      <c r="M133" s="46"/>
      <c r="N133" s="46"/>
    </row>
    <row r="134" spans="1:14" s="45" customFormat="1" ht="15.75">
      <c r="A134" s="77" t="s">
        <v>251</v>
      </c>
      <c r="B134" s="72" t="s">
        <v>327</v>
      </c>
      <c r="C134" s="80" t="s">
        <v>14</v>
      </c>
      <c r="D134" s="81">
        <f t="shared" si="6"/>
        <v>0.76400000000000001</v>
      </c>
      <c r="E134" s="82"/>
      <c r="F134" s="82">
        <v>0.76400000000000001</v>
      </c>
      <c r="G134" s="48"/>
      <c r="H134" s="47"/>
      <c r="I134" s="47"/>
      <c r="J134" s="46"/>
      <c r="K134" s="46"/>
      <c r="L134" s="46"/>
      <c r="M134" s="46"/>
      <c r="N134" s="46"/>
    </row>
    <row r="135" spans="1:14" s="45" customFormat="1" ht="15.75">
      <c r="A135" s="77"/>
      <c r="B135" s="72"/>
      <c r="C135" s="80" t="s">
        <v>44</v>
      </c>
      <c r="D135" s="81">
        <f t="shared" si="6"/>
        <v>1</v>
      </c>
      <c r="E135" s="82"/>
      <c r="F135" s="82">
        <v>1</v>
      </c>
      <c r="G135" s="48"/>
      <c r="H135" s="47"/>
      <c r="I135" s="47"/>
      <c r="J135" s="46"/>
      <c r="K135" s="46"/>
      <c r="L135" s="46"/>
      <c r="M135" s="46"/>
      <c r="N135" s="46"/>
    </row>
    <row r="136" spans="1:14" s="45" customFormat="1" ht="15.75">
      <c r="A136" s="77"/>
      <c r="B136" s="75"/>
      <c r="C136" s="80" t="s">
        <v>11</v>
      </c>
      <c r="D136" s="81">
        <f t="shared" si="6"/>
        <v>337.37099999999998</v>
      </c>
      <c r="E136" s="82"/>
      <c r="F136" s="82">
        <v>337.37099999999998</v>
      </c>
      <c r="G136" s="48"/>
      <c r="H136" s="47"/>
      <c r="I136" s="47"/>
      <c r="J136" s="46"/>
      <c r="K136" s="46"/>
      <c r="L136" s="46"/>
      <c r="M136" s="46"/>
      <c r="N136" s="46"/>
    </row>
    <row r="137" spans="1:14" ht="15" customHeight="1">
      <c r="A137" s="77" t="s">
        <v>252</v>
      </c>
      <c r="B137" s="72" t="s">
        <v>328</v>
      </c>
      <c r="C137" s="80" t="s">
        <v>14</v>
      </c>
      <c r="D137" s="81">
        <f t="shared" si="6"/>
        <v>1.01</v>
      </c>
      <c r="E137" s="82"/>
      <c r="F137" s="82">
        <v>1.01</v>
      </c>
      <c r="H137" s="52"/>
      <c r="I137" s="53"/>
      <c r="J137" s="53"/>
      <c r="K137" s="53"/>
      <c r="L137" s="53"/>
      <c r="M137" s="53"/>
      <c r="N137" s="53"/>
    </row>
    <row r="138" spans="1:14" ht="15" customHeight="1">
      <c r="A138" s="77"/>
      <c r="B138" s="75"/>
      <c r="C138" s="80" t="s">
        <v>44</v>
      </c>
      <c r="D138" s="81">
        <f t="shared" si="6"/>
        <v>1</v>
      </c>
      <c r="E138" s="82"/>
      <c r="F138" s="82">
        <v>1</v>
      </c>
      <c r="H138" s="52"/>
      <c r="I138" s="53"/>
      <c r="J138" s="53"/>
      <c r="K138" s="53"/>
      <c r="L138" s="53"/>
      <c r="M138" s="53"/>
      <c r="N138" s="53"/>
    </row>
    <row r="139" spans="1:14" ht="15" customHeight="1">
      <c r="A139" s="77"/>
      <c r="B139" s="75"/>
      <c r="C139" s="80" t="s">
        <v>11</v>
      </c>
      <c r="D139" s="81">
        <f t="shared" si="6"/>
        <v>462.15899999999999</v>
      </c>
      <c r="E139" s="82"/>
      <c r="F139" s="82">
        <v>462.15899999999999</v>
      </c>
      <c r="H139" s="52"/>
      <c r="I139" s="52"/>
      <c r="J139" s="53"/>
      <c r="K139" s="53"/>
      <c r="L139" s="53"/>
      <c r="M139" s="53"/>
      <c r="N139" s="53"/>
    </row>
    <row r="140" spans="1:14" ht="15" customHeight="1">
      <c r="A140" s="77" t="s">
        <v>253</v>
      </c>
      <c r="B140" s="72" t="s">
        <v>329</v>
      </c>
      <c r="C140" s="80" t="s">
        <v>14</v>
      </c>
      <c r="D140" s="81">
        <f t="shared" si="6"/>
        <v>0.38300000000000001</v>
      </c>
      <c r="E140" s="82">
        <v>0.38300000000000001</v>
      </c>
      <c r="F140" s="82"/>
      <c r="G140" s="54"/>
      <c r="H140" s="52"/>
      <c r="I140" s="52"/>
      <c r="J140" s="53"/>
      <c r="K140" s="53"/>
      <c r="L140" s="53"/>
      <c r="M140" s="53"/>
      <c r="N140" s="53"/>
    </row>
    <row r="141" spans="1:14" ht="14.25" customHeight="1">
      <c r="A141" s="77"/>
      <c r="B141" s="75"/>
      <c r="C141" s="80" t="s">
        <v>44</v>
      </c>
      <c r="D141" s="81">
        <f t="shared" si="6"/>
        <v>1</v>
      </c>
      <c r="E141" s="82">
        <v>1</v>
      </c>
      <c r="F141" s="82"/>
      <c r="G141" s="54"/>
      <c r="H141" s="52"/>
      <c r="I141" s="52"/>
      <c r="J141" s="53"/>
      <c r="K141" s="53"/>
      <c r="L141" s="53"/>
      <c r="M141" s="53"/>
      <c r="N141" s="53"/>
    </row>
    <row r="142" spans="1:14" ht="15" customHeight="1">
      <c r="A142" s="77"/>
      <c r="B142" s="75"/>
      <c r="C142" s="80" t="s">
        <v>11</v>
      </c>
      <c r="D142" s="81">
        <f t="shared" si="6"/>
        <v>159.10400000000001</v>
      </c>
      <c r="E142" s="82">
        <v>159.10400000000001</v>
      </c>
      <c r="F142" s="82"/>
      <c r="G142" s="54"/>
      <c r="H142" s="52"/>
      <c r="I142" s="53"/>
      <c r="J142" s="53"/>
      <c r="K142" s="53"/>
      <c r="L142" s="53"/>
      <c r="M142" s="53"/>
      <c r="N142" s="53"/>
    </row>
    <row r="143" spans="1:14" ht="14.25" customHeight="1">
      <c r="A143" s="77" t="s">
        <v>254</v>
      </c>
      <c r="B143" s="72" t="s">
        <v>330</v>
      </c>
      <c r="C143" s="80" t="s">
        <v>14</v>
      </c>
      <c r="D143" s="81">
        <f t="shared" si="6"/>
        <v>0.432</v>
      </c>
      <c r="E143" s="82">
        <v>0.432</v>
      </c>
      <c r="F143" s="82"/>
      <c r="H143" s="52"/>
      <c r="I143" s="53"/>
      <c r="J143" s="53"/>
      <c r="K143" s="53"/>
      <c r="L143" s="53"/>
      <c r="M143" s="53"/>
      <c r="N143" s="53"/>
    </row>
    <row r="144" spans="1:14" ht="15" customHeight="1">
      <c r="A144" s="77"/>
      <c r="B144" s="75"/>
      <c r="C144" s="80" t="s">
        <v>44</v>
      </c>
      <c r="D144" s="81">
        <f t="shared" si="6"/>
        <v>1</v>
      </c>
      <c r="E144" s="82">
        <v>1</v>
      </c>
      <c r="F144" s="82"/>
      <c r="H144" s="52"/>
      <c r="I144" s="53"/>
      <c r="J144" s="53"/>
      <c r="K144" s="53"/>
      <c r="L144" s="53"/>
      <c r="M144" s="53"/>
      <c r="N144" s="53"/>
    </row>
    <row r="145" spans="1:14" ht="14.25" customHeight="1">
      <c r="A145" s="77"/>
      <c r="B145" s="75"/>
      <c r="C145" s="80" t="s">
        <v>11</v>
      </c>
      <c r="D145" s="81">
        <f t="shared" si="6"/>
        <v>171.083</v>
      </c>
      <c r="E145" s="82">
        <v>171.083</v>
      </c>
      <c r="F145" s="82"/>
      <c r="H145" s="52"/>
      <c r="I145" s="53"/>
      <c r="J145" s="53"/>
      <c r="K145" s="53"/>
      <c r="L145" s="53"/>
      <c r="M145" s="53"/>
      <c r="N145" s="53"/>
    </row>
    <row r="146" spans="1:14" ht="15" customHeight="1">
      <c r="A146" s="77" t="s">
        <v>255</v>
      </c>
      <c r="B146" s="72" t="s">
        <v>331</v>
      </c>
      <c r="C146" s="80" t="s">
        <v>14</v>
      </c>
      <c r="D146" s="81">
        <f t="shared" si="6"/>
        <v>0.33300000000000002</v>
      </c>
      <c r="E146" s="85">
        <v>0.33300000000000002</v>
      </c>
      <c r="F146" s="85"/>
      <c r="H146" s="52"/>
      <c r="I146" s="53"/>
      <c r="J146" s="53"/>
      <c r="K146" s="53"/>
      <c r="L146" s="53"/>
      <c r="M146" s="53"/>
      <c r="N146" s="53"/>
    </row>
    <row r="147" spans="1:14" ht="14.25" customHeight="1">
      <c r="A147" s="77"/>
      <c r="B147" s="75"/>
      <c r="C147" s="80" t="s">
        <v>44</v>
      </c>
      <c r="D147" s="81">
        <f t="shared" si="6"/>
        <v>1</v>
      </c>
      <c r="E147" s="85">
        <v>1</v>
      </c>
      <c r="F147" s="85"/>
      <c r="H147" s="52"/>
      <c r="I147" s="53"/>
      <c r="J147" s="53"/>
      <c r="K147" s="53"/>
      <c r="L147" s="53"/>
      <c r="M147" s="53"/>
      <c r="N147" s="53"/>
    </row>
    <row r="148" spans="1:14" ht="15.75" customHeight="1">
      <c r="A148" s="77"/>
      <c r="B148" s="75"/>
      <c r="C148" s="80" t="s">
        <v>11</v>
      </c>
      <c r="D148" s="81">
        <f t="shared" si="6"/>
        <v>144.68299999999999</v>
      </c>
      <c r="E148" s="82">
        <v>144.68299999999999</v>
      </c>
      <c r="F148" s="82"/>
      <c r="H148" s="52"/>
      <c r="I148" s="53"/>
      <c r="J148" s="53"/>
      <c r="K148" s="53"/>
      <c r="L148" s="53"/>
      <c r="M148" s="53"/>
      <c r="N148" s="53"/>
    </row>
    <row r="149" spans="1:14" ht="13.5" customHeight="1">
      <c r="A149" s="77" t="s">
        <v>256</v>
      </c>
      <c r="B149" s="72" t="s">
        <v>332</v>
      </c>
      <c r="C149" s="80" t="s">
        <v>14</v>
      </c>
      <c r="D149" s="81">
        <f t="shared" si="6"/>
        <v>0.52600000000000002</v>
      </c>
      <c r="E149" s="82">
        <v>0.52600000000000002</v>
      </c>
      <c r="F149" s="85"/>
      <c r="G149" s="54"/>
      <c r="H149" s="52"/>
      <c r="I149" s="53"/>
      <c r="J149" s="53"/>
      <c r="K149" s="53"/>
      <c r="L149" s="53"/>
      <c r="M149" s="53"/>
      <c r="N149" s="53"/>
    </row>
    <row r="150" spans="1:14" ht="14.25" customHeight="1">
      <c r="A150" s="77"/>
      <c r="B150" s="75"/>
      <c r="C150" s="80" t="s">
        <v>44</v>
      </c>
      <c r="D150" s="81">
        <f t="shared" si="6"/>
        <v>1</v>
      </c>
      <c r="E150" s="82">
        <v>1</v>
      </c>
      <c r="F150" s="85"/>
      <c r="G150" s="54"/>
      <c r="H150" s="52"/>
      <c r="I150" s="53"/>
      <c r="J150" s="53"/>
      <c r="K150" s="53"/>
      <c r="L150" s="53"/>
      <c r="M150" s="53"/>
      <c r="N150" s="53"/>
    </row>
    <row r="151" spans="1:14" ht="14.25" customHeight="1">
      <c r="A151" s="77"/>
      <c r="B151" s="75"/>
      <c r="C151" s="80" t="s">
        <v>11</v>
      </c>
      <c r="D151" s="81">
        <f t="shared" si="6"/>
        <v>235.74299999999999</v>
      </c>
      <c r="E151" s="82">
        <v>235.74299999999999</v>
      </c>
      <c r="F151" s="82"/>
      <c r="G151" s="54"/>
      <c r="H151" s="52"/>
      <c r="I151" s="53"/>
      <c r="J151" s="53"/>
      <c r="K151" s="53"/>
      <c r="L151" s="53"/>
      <c r="M151" s="53"/>
      <c r="N151" s="53"/>
    </row>
    <row r="152" spans="1:14" ht="14.25" customHeight="1">
      <c r="A152" s="77" t="s">
        <v>257</v>
      </c>
      <c r="B152" s="72" t="s">
        <v>333</v>
      </c>
      <c r="C152" s="80" t="s">
        <v>14</v>
      </c>
      <c r="D152" s="81">
        <f t="shared" si="6"/>
        <v>0.34599999999999997</v>
      </c>
      <c r="E152" s="85">
        <v>0.34599999999999997</v>
      </c>
      <c r="F152" s="82"/>
      <c r="H152" s="52"/>
      <c r="I152" s="53"/>
      <c r="J152" s="53"/>
      <c r="K152" s="53"/>
      <c r="L152" s="53"/>
      <c r="M152" s="53"/>
      <c r="N152" s="53"/>
    </row>
    <row r="153" spans="1:14" ht="15.75" customHeight="1">
      <c r="A153" s="77"/>
      <c r="B153" s="75"/>
      <c r="C153" s="80" t="s">
        <v>44</v>
      </c>
      <c r="D153" s="81">
        <f t="shared" si="6"/>
        <v>1</v>
      </c>
      <c r="E153" s="85">
        <v>1</v>
      </c>
      <c r="F153" s="82"/>
      <c r="H153" s="52"/>
    </row>
    <row r="154" spans="1:14" ht="14.25" customHeight="1">
      <c r="A154" s="77"/>
      <c r="B154" s="75"/>
      <c r="C154" s="80" t="s">
        <v>11</v>
      </c>
      <c r="D154" s="81">
        <f t="shared" si="6"/>
        <v>92.932000000000002</v>
      </c>
      <c r="E154" s="82">
        <v>92.932000000000002</v>
      </c>
      <c r="F154" s="82"/>
      <c r="H154" s="52"/>
    </row>
    <row r="155" spans="1:14" ht="16.5" customHeight="1">
      <c r="A155" s="77" t="s">
        <v>258</v>
      </c>
      <c r="B155" s="72" t="s">
        <v>334</v>
      </c>
      <c r="C155" s="80" t="s">
        <v>14</v>
      </c>
      <c r="D155" s="81">
        <v>0.312</v>
      </c>
      <c r="E155" s="85">
        <v>0.312</v>
      </c>
      <c r="F155" s="85"/>
      <c r="G155" s="54"/>
      <c r="H155" s="53"/>
    </row>
    <row r="156" spans="1:14" ht="14.25" customHeight="1">
      <c r="A156" s="77"/>
      <c r="B156" s="75"/>
      <c r="C156" s="80" t="s">
        <v>44</v>
      </c>
      <c r="D156" s="81">
        <v>1</v>
      </c>
      <c r="E156" s="85">
        <v>1</v>
      </c>
      <c r="F156" s="85"/>
      <c r="H156" s="53"/>
    </row>
    <row r="157" spans="1:14" ht="15.75" customHeight="1">
      <c r="A157" s="77"/>
      <c r="B157" s="75"/>
      <c r="C157" s="80" t="s">
        <v>11</v>
      </c>
      <c r="D157" s="81">
        <v>92.578999999999994</v>
      </c>
      <c r="E157" s="82">
        <v>92.578999999999994</v>
      </c>
      <c r="F157" s="82"/>
      <c r="G157" s="54"/>
      <c r="H157" s="53"/>
    </row>
    <row r="158" spans="1:14" ht="15.75" customHeight="1">
      <c r="A158" s="77" t="s">
        <v>259</v>
      </c>
      <c r="B158" s="72" t="s">
        <v>335</v>
      </c>
      <c r="C158" s="80" t="s">
        <v>14</v>
      </c>
      <c r="D158" s="81">
        <v>0.312</v>
      </c>
      <c r="E158" s="82">
        <v>0.312</v>
      </c>
      <c r="F158" s="82"/>
      <c r="H158" s="53"/>
    </row>
    <row r="159" spans="1:14" ht="15.75" customHeight="1">
      <c r="A159" s="77"/>
      <c r="B159" s="75"/>
      <c r="C159" s="80" t="s">
        <v>44</v>
      </c>
      <c r="D159" s="81">
        <v>1</v>
      </c>
      <c r="E159" s="82">
        <v>1</v>
      </c>
      <c r="F159" s="82"/>
      <c r="H159" s="53"/>
    </row>
    <row r="160" spans="1:14" ht="15" customHeight="1">
      <c r="A160" s="77"/>
      <c r="B160" s="75"/>
      <c r="C160" s="80" t="s">
        <v>11</v>
      </c>
      <c r="D160" s="86">
        <v>92.98</v>
      </c>
      <c r="E160" s="82">
        <v>92.98</v>
      </c>
      <c r="F160" s="82"/>
      <c r="H160" s="53"/>
    </row>
    <row r="161" spans="1:8" ht="16.5" customHeight="1">
      <c r="A161" s="77" t="s">
        <v>260</v>
      </c>
      <c r="B161" s="72" t="s">
        <v>336</v>
      </c>
      <c r="C161" s="80" t="s">
        <v>14</v>
      </c>
      <c r="D161" s="86">
        <v>1.0189999999999999</v>
      </c>
      <c r="E161" s="82">
        <v>1.0189999999999999</v>
      </c>
      <c r="F161" s="82"/>
      <c r="H161" s="52"/>
    </row>
    <row r="162" spans="1:8" ht="14.25" customHeight="1">
      <c r="A162" s="77"/>
      <c r="B162" s="75"/>
      <c r="C162" s="80" t="s">
        <v>44</v>
      </c>
      <c r="D162" s="86">
        <v>1</v>
      </c>
      <c r="E162" s="82">
        <v>1</v>
      </c>
      <c r="F162" s="82"/>
      <c r="H162" s="52"/>
    </row>
    <row r="163" spans="1:8" ht="15" customHeight="1">
      <c r="A163" s="77"/>
      <c r="B163" s="75"/>
      <c r="C163" s="80" t="s">
        <v>11</v>
      </c>
      <c r="D163" s="86">
        <v>259.67599999999999</v>
      </c>
      <c r="E163" s="82">
        <v>259.67599999999999</v>
      </c>
      <c r="F163" s="82"/>
      <c r="H163" s="52"/>
    </row>
    <row r="164" spans="1:8" ht="15.75" customHeight="1">
      <c r="A164" s="77" t="s">
        <v>261</v>
      </c>
      <c r="B164" s="72" t="s">
        <v>337</v>
      </c>
      <c r="C164" s="80" t="s">
        <v>14</v>
      </c>
      <c r="D164" s="86">
        <v>0.371</v>
      </c>
      <c r="E164" s="82">
        <v>0.371</v>
      </c>
      <c r="F164" s="85"/>
      <c r="H164" s="53"/>
    </row>
    <row r="165" spans="1:8" ht="15" customHeight="1">
      <c r="A165" s="77"/>
      <c r="B165" s="75"/>
      <c r="C165" s="80" t="s">
        <v>44</v>
      </c>
      <c r="D165" s="86">
        <v>1</v>
      </c>
      <c r="E165" s="82">
        <v>1</v>
      </c>
      <c r="F165" s="85"/>
      <c r="H165" s="53"/>
    </row>
    <row r="166" spans="1:8" ht="14.25" customHeight="1">
      <c r="A166" s="77"/>
      <c r="B166" s="75"/>
      <c r="C166" s="80" t="s">
        <v>11</v>
      </c>
      <c r="D166" s="86">
        <v>90.757999999999996</v>
      </c>
      <c r="E166" s="82">
        <v>90.757999999999996</v>
      </c>
      <c r="F166" s="82"/>
      <c r="H166" s="53"/>
    </row>
    <row r="167" spans="1:8" ht="15.75" customHeight="1">
      <c r="A167" s="77" t="s">
        <v>262</v>
      </c>
      <c r="B167" s="72" t="s">
        <v>338</v>
      </c>
      <c r="C167" s="80" t="s">
        <v>14</v>
      </c>
      <c r="D167" s="86">
        <v>0.65200000000000002</v>
      </c>
      <c r="E167" s="82"/>
      <c r="F167" s="85">
        <v>0.65200000000000002</v>
      </c>
    </row>
    <row r="168" spans="1:8" ht="14.25" customHeight="1">
      <c r="A168" s="77"/>
      <c r="B168" s="75"/>
      <c r="C168" s="80" t="s">
        <v>44</v>
      </c>
      <c r="D168" s="86">
        <v>1</v>
      </c>
      <c r="E168" s="82"/>
      <c r="F168" s="85">
        <v>1</v>
      </c>
    </row>
    <row r="169" spans="1:8" ht="14.25" customHeight="1">
      <c r="A169" s="77"/>
      <c r="B169" s="75"/>
      <c r="C169" s="80" t="s">
        <v>11</v>
      </c>
      <c r="D169" s="86">
        <v>278.46499999999997</v>
      </c>
      <c r="E169" s="82"/>
      <c r="F169" s="82">
        <v>278.46499999999997</v>
      </c>
    </row>
    <row r="170" spans="1:8" ht="15.75" customHeight="1">
      <c r="A170" s="77" t="s">
        <v>263</v>
      </c>
      <c r="B170" s="72" t="s">
        <v>339</v>
      </c>
      <c r="C170" s="80" t="s">
        <v>14</v>
      </c>
      <c r="D170" s="86">
        <v>0.32600000000000001</v>
      </c>
      <c r="E170" s="82"/>
      <c r="F170" s="85">
        <v>0.32600000000000001</v>
      </c>
    </row>
    <row r="171" spans="1:8" ht="14.25" customHeight="1">
      <c r="A171" s="77"/>
      <c r="B171" s="75"/>
      <c r="C171" s="80" t="s">
        <v>44</v>
      </c>
      <c r="D171" s="86">
        <v>1</v>
      </c>
      <c r="E171" s="82"/>
      <c r="F171" s="85">
        <v>1</v>
      </c>
    </row>
    <row r="172" spans="1:8" ht="13.5" customHeight="1">
      <c r="A172" s="77"/>
      <c r="B172" s="75"/>
      <c r="C172" s="80" t="s">
        <v>11</v>
      </c>
      <c r="D172" s="86">
        <v>200.114</v>
      </c>
      <c r="E172" s="82"/>
      <c r="F172" s="82">
        <v>200.114</v>
      </c>
    </row>
    <row r="173" spans="1:8" ht="15" customHeight="1">
      <c r="A173" s="77" t="s">
        <v>264</v>
      </c>
      <c r="B173" s="72" t="s">
        <v>340</v>
      </c>
      <c r="C173" s="80" t="s">
        <v>14</v>
      </c>
      <c r="D173" s="86">
        <v>0.96199999999999997</v>
      </c>
      <c r="E173" s="82"/>
      <c r="F173" s="85">
        <v>0.96199999999999997</v>
      </c>
    </row>
    <row r="174" spans="1:8" ht="13.5" customHeight="1">
      <c r="A174" s="77"/>
      <c r="B174" s="75"/>
      <c r="C174" s="80" t="s">
        <v>44</v>
      </c>
      <c r="D174" s="86">
        <v>1</v>
      </c>
      <c r="E174" s="82"/>
      <c r="F174" s="85">
        <v>1</v>
      </c>
    </row>
    <row r="175" spans="1:8" ht="15.75" customHeight="1">
      <c r="A175" s="77"/>
      <c r="B175" s="75"/>
      <c r="C175" s="80" t="s">
        <v>11</v>
      </c>
      <c r="D175" s="86">
        <v>256.21800000000002</v>
      </c>
      <c r="E175" s="82"/>
      <c r="F175" s="82">
        <v>256.21800000000002</v>
      </c>
    </row>
    <row r="176" spans="1:8" ht="15" customHeight="1">
      <c r="A176" s="77" t="s">
        <v>265</v>
      </c>
      <c r="B176" s="72" t="s">
        <v>341</v>
      </c>
      <c r="C176" s="80" t="s">
        <v>14</v>
      </c>
      <c r="D176" s="86">
        <v>0.96199999999999997</v>
      </c>
      <c r="E176" s="82"/>
      <c r="F176" s="85">
        <v>0.96199999999999997</v>
      </c>
    </row>
    <row r="177" spans="1:6" ht="15.75" customHeight="1">
      <c r="A177" s="77"/>
      <c r="B177" s="75"/>
      <c r="C177" s="80" t="s">
        <v>44</v>
      </c>
      <c r="D177" s="86">
        <v>1</v>
      </c>
      <c r="E177" s="82"/>
      <c r="F177" s="85">
        <v>1</v>
      </c>
    </row>
    <row r="178" spans="1:6" ht="15" customHeight="1">
      <c r="A178" s="77"/>
      <c r="B178" s="75"/>
      <c r="C178" s="80" t="s">
        <v>11</v>
      </c>
      <c r="D178" s="86">
        <v>260.95600000000002</v>
      </c>
      <c r="E178" s="82"/>
      <c r="F178" s="82">
        <v>260.95600000000002</v>
      </c>
    </row>
    <row r="179" spans="1:6" ht="14.25" customHeight="1">
      <c r="A179" s="77" t="s">
        <v>266</v>
      </c>
      <c r="B179" s="72" t="s">
        <v>342</v>
      </c>
      <c r="C179" s="80" t="s">
        <v>14</v>
      </c>
      <c r="D179" s="86">
        <v>0.47099999999999997</v>
      </c>
      <c r="E179" s="82"/>
      <c r="F179" s="85">
        <v>0.47099999999999997</v>
      </c>
    </row>
    <row r="180" spans="1:6" ht="15" customHeight="1">
      <c r="A180" s="77"/>
      <c r="B180" s="75"/>
      <c r="C180" s="80" t="s">
        <v>44</v>
      </c>
      <c r="D180" s="86">
        <v>1</v>
      </c>
      <c r="E180" s="82"/>
      <c r="F180" s="85">
        <v>1</v>
      </c>
    </row>
    <row r="181" spans="1:6" ht="15" customHeight="1">
      <c r="A181" s="77"/>
      <c r="B181" s="75"/>
      <c r="C181" s="80" t="s">
        <v>11</v>
      </c>
      <c r="D181" s="86">
        <v>159.91999999999999</v>
      </c>
      <c r="E181" s="82"/>
      <c r="F181" s="82">
        <v>159.91999999999999</v>
      </c>
    </row>
    <row r="182" spans="1:6" ht="15" customHeight="1">
      <c r="A182" s="77" t="s">
        <v>267</v>
      </c>
      <c r="B182" s="72" t="s">
        <v>343</v>
      </c>
      <c r="C182" s="80" t="s">
        <v>14</v>
      </c>
      <c r="D182" s="86">
        <v>0.378</v>
      </c>
      <c r="E182" s="82"/>
      <c r="F182" s="85">
        <v>0.378</v>
      </c>
    </row>
    <row r="183" spans="1:6" ht="15.75" customHeight="1">
      <c r="A183" s="77"/>
      <c r="B183" s="75"/>
      <c r="C183" s="80" t="s">
        <v>44</v>
      </c>
      <c r="D183" s="86">
        <v>1</v>
      </c>
      <c r="E183" s="82"/>
      <c r="F183" s="85">
        <v>1</v>
      </c>
    </row>
    <row r="184" spans="1:6" ht="14.25" customHeight="1">
      <c r="A184" s="77"/>
      <c r="B184" s="75"/>
      <c r="C184" s="80" t="s">
        <v>11</v>
      </c>
      <c r="D184" s="86">
        <v>275.733</v>
      </c>
      <c r="E184" s="82"/>
      <c r="F184" s="82">
        <v>275.733</v>
      </c>
    </row>
    <row r="185" spans="1:6" ht="14.25" customHeight="1">
      <c r="A185" s="77" t="s">
        <v>268</v>
      </c>
      <c r="B185" s="72" t="s">
        <v>344</v>
      </c>
      <c r="C185" s="80" t="s">
        <v>14</v>
      </c>
      <c r="D185" s="86">
        <v>0.69799999999999995</v>
      </c>
      <c r="E185" s="82"/>
      <c r="F185" s="85">
        <v>0.69799999999999995</v>
      </c>
    </row>
    <row r="186" spans="1:6">
      <c r="A186" s="77"/>
      <c r="B186" s="75"/>
      <c r="C186" s="80" t="s">
        <v>44</v>
      </c>
      <c r="D186" s="86">
        <v>1</v>
      </c>
      <c r="E186" s="82"/>
      <c r="F186" s="85">
        <v>1</v>
      </c>
    </row>
    <row r="187" spans="1:6">
      <c r="A187" s="77"/>
      <c r="B187" s="75"/>
      <c r="C187" s="80" t="s">
        <v>11</v>
      </c>
      <c r="D187" s="86">
        <v>308.64</v>
      </c>
      <c r="E187" s="82"/>
      <c r="F187" s="82">
        <v>308.64</v>
      </c>
    </row>
    <row r="188" spans="1:6" ht="15" customHeight="1">
      <c r="A188" s="77" t="s">
        <v>269</v>
      </c>
      <c r="B188" s="72" t="s">
        <v>345</v>
      </c>
      <c r="C188" s="80" t="s">
        <v>14</v>
      </c>
      <c r="D188" s="86">
        <v>0.49199999999999999</v>
      </c>
      <c r="E188" s="82"/>
      <c r="F188" s="85">
        <v>0.49199999999999999</v>
      </c>
    </row>
    <row r="189" spans="1:6" ht="15.75" customHeight="1">
      <c r="A189" s="77"/>
      <c r="B189" s="75"/>
      <c r="C189" s="80" t="s">
        <v>44</v>
      </c>
      <c r="D189" s="86">
        <v>1</v>
      </c>
      <c r="E189" s="90"/>
      <c r="F189" s="91">
        <v>1</v>
      </c>
    </row>
    <row r="190" spans="1:6" ht="15" customHeight="1">
      <c r="A190" s="77"/>
      <c r="B190" s="75"/>
      <c r="C190" s="80" t="s">
        <v>11</v>
      </c>
      <c r="D190" s="86">
        <v>238.49799999999999</v>
      </c>
      <c r="E190" s="90"/>
      <c r="F190" s="90">
        <v>238.49799999999999</v>
      </c>
    </row>
    <row r="191" spans="1:6" ht="14.25" customHeight="1">
      <c r="A191" s="77" t="s">
        <v>270</v>
      </c>
      <c r="B191" s="72" t="s">
        <v>346</v>
      </c>
      <c r="C191" s="80" t="s">
        <v>14</v>
      </c>
      <c r="D191" s="81">
        <f t="shared" ref="D191:D193" si="7">E191+F191</f>
        <v>0.47699999999999998</v>
      </c>
      <c r="E191" s="85"/>
      <c r="F191" s="82">
        <v>0.47699999999999998</v>
      </c>
    </row>
    <row r="192" spans="1:6" ht="15" customHeight="1">
      <c r="A192" s="77"/>
      <c r="B192" s="75"/>
      <c r="C192" s="80" t="s">
        <v>44</v>
      </c>
      <c r="D192" s="81">
        <f t="shared" si="7"/>
        <v>1</v>
      </c>
      <c r="E192" s="85"/>
      <c r="F192" s="82">
        <v>1</v>
      </c>
    </row>
    <row r="193" spans="1:6" ht="13.5" customHeight="1">
      <c r="A193" s="77"/>
      <c r="B193" s="75"/>
      <c r="C193" s="80" t="s">
        <v>11</v>
      </c>
      <c r="D193" s="81">
        <f t="shared" si="7"/>
        <v>183.011</v>
      </c>
      <c r="E193" s="82"/>
      <c r="F193" s="82">
        <v>183.011</v>
      </c>
    </row>
    <row r="194" spans="1:6" ht="14.25" customHeight="1">
      <c r="A194" s="77" t="s">
        <v>271</v>
      </c>
      <c r="B194" s="72" t="s">
        <v>347</v>
      </c>
      <c r="C194" s="80" t="s">
        <v>14</v>
      </c>
      <c r="D194" s="81">
        <f>E194+F194</f>
        <v>0.85</v>
      </c>
      <c r="E194" s="82"/>
      <c r="F194" s="83">
        <v>0.85</v>
      </c>
    </row>
    <row r="195" spans="1:6" ht="14.25" customHeight="1">
      <c r="A195" s="77"/>
      <c r="B195" s="73"/>
      <c r="C195" s="80" t="s">
        <v>44</v>
      </c>
      <c r="D195" s="81">
        <f t="shared" ref="D195:D196" si="8">E195+F195</f>
        <v>1</v>
      </c>
      <c r="E195" s="82"/>
      <c r="F195" s="83">
        <v>1</v>
      </c>
    </row>
    <row r="196" spans="1:6" ht="14.25" customHeight="1">
      <c r="A196" s="77"/>
      <c r="B196" s="74"/>
      <c r="C196" s="80" t="s">
        <v>11</v>
      </c>
      <c r="D196" s="81">
        <f t="shared" si="8"/>
        <v>340.16699999999997</v>
      </c>
      <c r="E196" s="84"/>
      <c r="F196" s="83">
        <v>340.16699999999997</v>
      </c>
    </row>
    <row r="197" spans="1:6" ht="15.75" customHeight="1">
      <c r="A197" s="77" t="s">
        <v>272</v>
      </c>
      <c r="B197" s="72" t="s">
        <v>348</v>
      </c>
      <c r="C197" s="80" t="s">
        <v>14</v>
      </c>
      <c r="D197" s="81">
        <f>E197+F197</f>
        <v>0.36299999999999999</v>
      </c>
      <c r="E197" s="82"/>
      <c r="F197" s="82">
        <v>0.36299999999999999</v>
      </c>
    </row>
    <row r="198" spans="1:6" ht="14.25" customHeight="1">
      <c r="A198" s="77"/>
      <c r="B198" s="75"/>
      <c r="C198" s="80" t="s">
        <v>44</v>
      </c>
      <c r="D198" s="81">
        <f t="shared" ref="D198:D226" si="9">E198+F198</f>
        <v>1</v>
      </c>
      <c r="E198" s="82"/>
      <c r="F198" s="82">
        <v>1</v>
      </c>
    </row>
    <row r="199" spans="1:6" ht="15.75" customHeight="1">
      <c r="A199" s="77"/>
      <c r="B199" s="75"/>
      <c r="C199" s="80" t="s">
        <v>11</v>
      </c>
      <c r="D199" s="81">
        <f t="shared" si="9"/>
        <v>156.15600000000001</v>
      </c>
      <c r="E199" s="82"/>
      <c r="F199" s="82">
        <v>156.15600000000001</v>
      </c>
    </row>
    <row r="200" spans="1:6" ht="15.75" customHeight="1">
      <c r="A200" s="77" t="s">
        <v>273</v>
      </c>
      <c r="B200" s="72" t="s">
        <v>349</v>
      </c>
      <c r="C200" s="80" t="s">
        <v>14</v>
      </c>
      <c r="D200" s="81">
        <f t="shared" si="9"/>
        <v>0.36299999999999999</v>
      </c>
      <c r="E200" s="82"/>
      <c r="F200" s="82">
        <v>0.36299999999999999</v>
      </c>
    </row>
    <row r="201" spans="1:6" ht="15.75" customHeight="1">
      <c r="A201" s="77"/>
      <c r="B201" s="75"/>
      <c r="C201" s="80" t="s">
        <v>44</v>
      </c>
      <c r="D201" s="81">
        <f t="shared" si="9"/>
        <v>1</v>
      </c>
      <c r="E201" s="82"/>
      <c r="F201" s="82">
        <v>1</v>
      </c>
    </row>
    <row r="202" spans="1:6" ht="14.25" customHeight="1">
      <c r="A202" s="77"/>
      <c r="B202" s="75"/>
      <c r="C202" s="80" t="s">
        <v>11</v>
      </c>
      <c r="D202" s="81">
        <f t="shared" si="9"/>
        <v>173.358</v>
      </c>
      <c r="E202" s="82"/>
      <c r="F202" s="82">
        <v>173.358</v>
      </c>
    </row>
    <row r="203" spans="1:6" ht="15.75" customHeight="1">
      <c r="A203" s="77" t="s">
        <v>274</v>
      </c>
      <c r="B203" s="72" t="s">
        <v>350</v>
      </c>
      <c r="C203" s="80" t="s">
        <v>14</v>
      </c>
      <c r="D203" s="81">
        <f t="shared" si="9"/>
        <v>0.46</v>
      </c>
      <c r="E203" s="82"/>
      <c r="F203" s="82">
        <v>0.46</v>
      </c>
    </row>
    <row r="204" spans="1:6" ht="14.25" customHeight="1">
      <c r="A204" s="77"/>
      <c r="B204" s="75"/>
      <c r="C204" s="80" t="s">
        <v>44</v>
      </c>
      <c r="D204" s="81">
        <f t="shared" si="9"/>
        <v>1</v>
      </c>
      <c r="E204" s="82"/>
      <c r="F204" s="82">
        <v>1</v>
      </c>
    </row>
    <row r="205" spans="1:6" ht="15.75" customHeight="1">
      <c r="A205" s="77"/>
      <c r="B205" s="75"/>
      <c r="C205" s="80" t="s">
        <v>11</v>
      </c>
      <c r="D205" s="81">
        <f t="shared" si="9"/>
        <v>169.13900000000001</v>
      </c>
      <c r="E205" s="82"/>
      <c r="F205" s="82">
        <v>169.13900000000001</v>
      </c>
    </row>
    <row r="206" spans="1:6" ht="15.75" customHeight="1">
      <c r="A206" s="77" t="s">
        <v>275</v>
      </c>
      <c r="B206" s="72" t="s">
        <v>351</v>
      </c>
      <c r="C206" s="80" t="s">
        <v>14</v>
      </c>
      <c r="D206" s="81">
        <f t="shared" si="9"/>
        <v>0.66900000000000004</v>
      </c>
      <c r="E206" s="82"/>
      <c r="F206" s="82">
        <v>0.66900000000000004</v>
      </c>
    </row>
    <row r="207" spans="1:6" ht="15.75" customHeight="1">
      <c r="A207" s="77"/>
      <c r="B207" s="72"/>
      <c r="C207" s="80" t="s">
        <v>44</v>
      </c>
      <c r="D207" s="81">
        <f t="shared" si="9"/>
        <v>1</v>
      </c>
      <c r="E207" s="82"/>
      <c r="F207" s="82">
        <v>1</v>
      </c>
    </row>
    <row r="208" spans="1:6" ht="15" customHeight="1">
      <c r="A208" s="77"/>
      <c r="B208" s="75"/>
      <c r="C208" s="80" t="s">
        <v>11</v>
      </c>
      <c r="D208" s="81">
        <f t="shared" si="9"/>
        <v>313.01499999999999</v>
      </c>
      <c r="E208" s="84"/>
      <c r="F208" s="82">
        <v>313.01499999999999</v>
      </c>
    </row>
    <row r="209" spans="1:6" ht="15.75" customHeight="1">
      <c r="A209" s="77" t="s">
        <v>276</v>
      </c>
      <c r="B209" s="72" t="s">
        <v>352</v>
      </c>
      <c r="C209" s="80" t="s">
        <v>14</v>
      </c>
      <c r="D209" s="81">
        <f t="shared" si="9"/>
        <v>0.67800000000000005</v>
      </c>
      <c r="E209" s="82"/>
      <c r="F209" s="82">
        <v>0.67800000000000005</v>
      </c>
    </row>
    <row r="210" spans="1:6" ht="15" customHeight="1">
      <c r="A210" s="77"/>
      <c r="B210" s="72"/>
      <c r="C210" s="80" t="s">
        <v>44</v>
      </c>
      <c r="D210" s="81">
        <f t="shared" si="9"/>
        <v>1</v>
      </c>
      <c r="E210" s="82"/>
      <c r="F210" s="82">
        <v>1</v>
      </c>
    </row>
    <row r="211" spans="1:6" ht="15" customHeight="1">
      <c r="A211" s="77"/>
      <c r="B211" s="75"/>
      <c r="C211" s="80" t="s">
        <v>11</v>
      </c>
      <c r="D211" s="81">
        <f t="shared" si="9"/>
        <v>267.43200000000002</v>
      </c>
      <c r="E211" s="82"/>
      <c r="F211" s="82">
        <v>267.43200000000002</v>
      </c>
    </row>
    <row r="212" spans="1:6" ht="18" customHeight="1">
      <c r="A212" s="77" t="s">
        <v>277</v>
      </c>
      <c r="B212" s="72" t="s">
        <v>353</v>
      </c>
      <c r="C212" s="80" t="s">
        <v>14</v>
      </c>
      <c r="D212" s="81">
        <f t="shared" si="9"/>
        <v>1.2529999999999999</v>
      </c>
      <c r="E212" s="82"/>
      <c r="F212" s="82">
        <v>1.2529999999999999</v>
      </c>
    </row>
    <row r="213" spans="1:6" ht="16.5" customHeight="1">
      <c r="A213" s="77"/>
      <c r="B213" s="72"/>
      <c r="C213" s="80" t="s">
        <v>44</v>
      </c>
      <c r="D213" s="81">
        <f t="shared" si="9"/>
        <v>1</v>
      </c>
      <c r="E213" s="82"/>
      <c r="F213" s="82">
        <v>1</v>
      </c>
    </row>
    <row r="214" spans="1:6" ht="16.5" customHeight="1">
      <c r="A214" s="77"/>
      <c r="B214" s="75"/>
      <c r="C214" s="80" t="s">
        <v>11</v>
      </c>
      <c r="D214" s="81">
        <f t="shared" si="9"/>
        <v>453.14100000000002</v>
      </c>
      <c r="E214" s="82"/>
      <c r="F214" s="82">
        <v>453.14100000000002</v>
      </c>
    </row>
    <row r="215" spans="1:6" ht="16.5" customHeight="1">
      <c r="A215" s="77" t="s">
        <v>278</v>
      </c>
      <c r="B215" s="72" t="s">
        <v>354</v>
      </c>
      <c r="C215" s="80" t="s">
        <v>14</v>
      </c>
      <c r="D215" s="81">
        <f t="shared" si="9"/>
        <v>0.89500000000000002</v>
      </c>
      <c r="E215" s="82"/>
      <c r="F215" s="82">
        <v>0.89500000000000002</v>
      </c>
    </row>
    <row r="216" spans="1:6" ht="16.5" customHeight="1">
      <c r="A216" s="77"/>
      <c r="B216" s="75"/>
      <c r="C216" s="80" t="s">
        <v>44</v>
      </c>
      <c r="D216" s="81">
        <f t="shared" si="9"/>
        <v>1</v>
      </c>
      <c r="E216" s="82"/>
      <c r="F216" s="82">
        <v>1</v>
      </c>
    </row>
    <row r="217" spans="1:6" ht="16.5" customHeight="1">
      <c r="A217" s="77"/>
      <c r="B217" s="75"/>
      <c r="C217" s="80" t="s">
        <v>11</v>
      </c>
      <c r="D217" s="81">
        <f t="shared" si="9"/>
        <v>361.39499999999998</v>
      </c>
      <c r="E217" s="82"/>
      <c r="F217" s="82">
        <v>361.39499999999998</v>
      </c>
    </row>
    <row r="218" spans="1:6" ht="15.75" customHeight="1">
      <c r="A218" s="77" t="s">
        <v>279</v>
      </c>
      <c r="B218" s="72" t="s">
        <v>355</v>
      </c>
      <c r="C218" s="80" t="s">
        <v>14</v>
      </c>
      <c r="D218" s="81">
        <f t="shared" si="9"/>
        <v>0.34100000000000003</v>
      </c>
      <c r="E218" s="82"/>
      <c r="F218" s="82">
        <v>0.34100000000000003</v>
      </c>
    </row>
    <row r="219" spans="1:6" ht="16.5" customHeight="1">
      <c r="A219" s="77"/>
      <c r="B219" s="75"/>
      <c r="C219" s="80" t="s">
        <v>44</v>
      </c>
      <c r="D219" s="81">
        <f t="shared" si="9"/>
        <v>1</v>
      </c>
      <c r="E219" s="82"/>
      <c r="F219" s="82">
        <v>1</v>
      </c>
    </row>
    <row r="220" spans="1:6" ht="15.75" customHeight="1">
      <c r="A220" s="77"/>
      <c r="B220" s="75"/>
      <c r="C220" s="80" t="s">
        <v>11</v>
      </c>
      <c r="D220" s="81">
        <f t="shared" si="9"/>
        <v>183.381</v>
      </c>
      <c r="E220" s="82"/>
      <c r="F220" s="82">
        <v>183.381</v>
      </c>
    </row>
    <row r="221" spans="1:6" ht="15.75" customHeight="1">
      <c r="A221" s="77" t="s">
        <v>280</v>
      </c>
      <c r="B221" s="72" t="s">
        <v>356</v>
      </c>
      <c r="C221" s="80" t="s">
        <v>14</v>
      </c>
      <c r="D221" s="81">
        <f t="shared" si="9"/>
        <v>0.309</v>
      </c>
      <c r="E221" s="82">
        <v>0.309</v>
      </c>
      <c r="F221" s="82"/>
    </row>
    <row r="222" spans="1:6" ht="15.75" customHeight="1">
      <c r="A222" s="77"/>
      <c r="B222" s="75"/>
      <c r="C222" s="80" t="s">
        <v>44</v>
      </c>
      <c r="D222" s="81">
        <f t="shared" si="9"/>
        <v>1</v>
      </c>
      <c r="E222" s="82">
        <v>1</v>
      </c>
      <c r="F222" s="82"/>
    </row>
    <row r="223" spans="1:6" ht="16.5" customHeight="1">
      <c r="A223" s="77"/>
      <c r="B223" s="75"/>
      <c r="C223" s="80" t="s">
        <v>11</v>
      </c>
      <c r="D223" s="81">
        <f t="shared" si="9"/>
        <v>80.423000000000002</v>
      </c>
      <c r="E223" s="82">
        <v>80.423000000000002</v>
      </c>
      <c r="F223" s="82"/>
    </row>
    <row r="224" spans="1:6" ht="15.75" customHeight="1">
      <c r="A224" s="77" t="s">
        <v>281</v>
      </c>
      <c r="B224" s="72" t="s">
        <v>357</v>
      </c>
      <c r="C224" s="80" t="s">
        <v>14</v>
      </c>
      <c r="D224" s="81">
        <f t="shared" si="9"/>
        <v>0.371</v>
      </c>
      <c r="E224" s="85">
        <v>0.371</v>
      </c>
      <c r="F224" s="85"/>
    </row>
    <row r="225" spans="1:16" ht="16.5" customHeight="1">
      <c r="A225" s="77"/>
      <c r="B225" s="75"/>
      <c r="C225" s="80" t="s">
        <v>44</v>
      </c>
      <c r="D225" s="81">
        <f t="shared" si="9"/>
        <v>1</v>
      </c>
      <c r="E225" s="85">
        <v>1</v>
      </c>
      <c r="F225" s="85"/>
    </row>
    <row r="226" spans="1:16" ht="16.5" customHeight="1">
      <c r="A226" s="77"/>
      <c r="B226" s="75"/>
      <c r="C226" s="80" t="s">
        <v>11</v>
      </c>
      <c r="D226" s="81">
        <f t="shared" si="9"/>
        <v>90.402000000000001</v>
      </c>
      <c r="E226" s="82">
        <v>90.402000000000001</v>
      </c>
      <c r="F226" s="82"/>
    </row>
    <row r="229" spans="1:16" s="39" customFormat="1">
      <c r="A229" s="36"/>
      <c r="B229" s="37"/>
      <c r="C229" s="38"/>
      <c r="G229" s="35"/>
      <c r="H229" s="35"/>
      <c r="I229" s="35"/>
      <c r="J229" s="35"/>
      <c r="K229" s="35"/>
      <c r="L229" s="35"/>
      <c r="M229" s="35"/>
      <c r="N229" s="35"/>
      <c r="O229" s="35"/>
      <c r="P229" s="35"/>
    </row>
    <row r="231" spans="1:16" s="39" customFormat="1">
      <c r="A231" s="36"/>
      <c r="B231" s="37"/>
      <c r="C231" s="38"/>
      <c r="G231" s="35"/>
      <c r="H231" s="35"/>
      <c r="I231" s="35"/>
      <c r="J231" s="35"/>
      <c r="K231" s="35"/>
      <c r="L231" s="35"/>
      <c r="M231" s="35"/>
      <c r="N231" s="35"/>
      <c r="O231" s="35"/>
      <c r="P231" s="35"/>
    </row>
  </sheetData>
  <mergeCells count="7">
    <mergeCell ref="A2:F2"/>
    <mergeCell ref="D5:F6"/>
    <mergeCell ref="A8:A10"/>
    <mergeCell ref="A3:F3"/>
    <mergeCell ref="A5:A7"/>
    <mergeCell ref="B5:B7"/>
    <mergeCell ref="C5:C7"/>
  </mergeCells>
  <pageMargins left="0" right="0" top="0.35433070866141736" bottom="0.35433070866141736" header="0.31496062992125984" footer="0.31496062992125984"/>
  <pageSetup paperSize="9" scale="1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6"/>
  <sheetViews>
    <sheetView topLeftCell="C1" workbookViewId="0">
      <selection activeCell="C3" sqref="C3:H3"/>
    </sheetView>
  </sheetViews>
  <sheetFormatPr defaultRowHeight="12.75"/>
  <cols>
    <col min="1" max="2" width="8.85546875" style="58" hidden="1" customWidth="1"/>
    <col min="3" max="3" width="5.140625" style="56" customWidth="1"/>
    <col min="4" max="4" width="31.28515625" style="58" customWidth="1"/>
    <col min="5" max="5" width="11.28515625" style="58" customWidth="1"/>
    <col min="6" max="6" width="10.42578125" style="58" customWidth="1"/>
    <col min="7" max="7" width="12" style="58" customWidth="1"/>
    <col min="8" max="8" width="11" style="58" customWidth="1"/>
    <col min="9" max="16384" width="9.140625" style="58"/>
  </cols>
  <sheetData>
    <row r="1" spans="3:10">
      <c r="E1" s="59"/>
      <c r="F1" s="59"/>
      <c r="G1" s="59"/>
      <c r="H1" s="59"/>
    </row>
    <row r="2" spans="3:10" ht="24" customHeight="1">
      <c r="C2" s="157" t="s">
        <v>358</v>
      </c>
      <c r="D2" s="157"/>
      <c r="E2" s="157"/>
      <c r="F2" s="157"/>
      <c r="G2" s="157"/>
      <c r="H2" s="157"/>
    </row>
    <row r="3" spans="3:10" ht="24.75" customHeight="1">
      <c r="C3" s="158" t="s">
        <v>285</v>
      </c>
      <c r="D3" s="161"/>
      <c r="E3" s="161"/>
      <c r="F3" s="161"/>
      <c r="G3" s="161"/>
      <c r="H3" s="161"/>
    </row>
    <row r="4" spans="3:10" ht="15.6" customHeight="1">
      <c r="C4" s="60"/>
      <c r="D4" s="37"/>
      <c r="E4" s="37"/>
      <c r="F4" s="38"/>
      <c r="G4" s="38"/>
      <c r="H4" s="38"/>
    </row>
    <row r="5" spans="3:10" ht="33" customHeight="1">
      <c r="C5" s="134" t="s">
        <v>2</v>
      </c>
      <c r="D5" s="135" t="s">
        <v>3</v>
      </c>
      <c r="E5" s="135" t="s">
        <v>4</v>
      </c>
      <c r="F5" s="136" t="s">
        <v>282</v>
      </c>
      <c r="G5" s="137"/>
      <c r="H5" s="138"/>
    </row>
    <row r="6" spans="3:10" ht="47.25" customHeight="1">
      <c r="C6" s="134"/>
      <c r="D6" s="135"/>
      <c r="E6" s="135"/>
      <c r="F6" s="139" t="s">
        <v>5</v>
      </c>
      <c r="G6" s="139"/>
      <c r="H6" s="139"/>
    </row>
    <row r="7" spans="3:10" ht="38.25" customHeight="1">
      <c r="C7" s="134"/>
      <c r="D7" s="135"/>
      <c r="E7" s="135"/>
      <c r="F7" s="99" t="s">
        <v>6</v>
      </c>
      <c r="G7" s="112" t="s">
        <v>7</v>
      </c>
      <c r="H7" s="112" t="s">
        <v>8</v>
      </c>
    </row>
    <row r="8" spans="3:10" s="94" customFormat="1" ht="14.25" customHeight="1">
      <c r="C8" s="144"/>
      <c r="D8" s="146" t="s">
        <v>41</v>
      </c>
      <c r="E8" s="95" t="s">
        <v>14</v>
      </c>
      <c r="F8" s="62">
        <f t="shared" ref="F8:F25" si="0">G8+H8</f>
        <v>1.0291000000000001</v>
      </c>
      <c r="G8" s="93">
        <f>G10+G12+G14+G16+G18+G20+G22+G24+G26+G28+G30+G32+G34+G36+G38+G40+G42+G44+G46+G48+G50+G52+G54+G56+G58+G60+G62+G64+G66+G68+G70+G72+G74+G76+G78+G80+G82+G84+G86+G88+G90+G92+G94+G96+G98+G100</f>
        <v>0.81540000000000012</v>
      </c>
      <c r="H8" s="79">
        <f>H10+H12+H14+H16+H18+H20+H22+H24+H26+H28+H30+H32+H34+H36+H38+H40+H42+H44+H46+H48+H50+H52+H54+H56+H58+H60+H62+H64+H66+H68+H70+H72+H74+H76+H78+H80+H82+H84+H86+H88+H90+H92+H94+H96+H98+H100</f>
        <v>0.2137</v>
      </c>
      <c r="J8" s="96"/>
    </row>
    <row r="9" spans="3:10" s="94" customFormat="1">
      <c r="C9" s="145"/>
      <c r="D9" s="147"/>
      <c r="E9" s="95" t="s">
        <v>11</v>
      </c>
      <c r="F9" s="63">
        <f t="shared" si="0"/>
        <v>909.14099999999996</v>
      </c>
      <c r="G9" s="93">
        <f>G11+G13+G15+G17+G19+G21+G23+G25+G27+G29+G31+G33+G35+G37+G39+G41+G43+G45+G47+G49+G51+G53+G55+G57+G59+G61+G63+G65+G67+G69+G71+G73+G75+G77+G79+G81+G83+G85+G87+G89+G91+G93+G95+G97+G99+G101</f>
        <v>681.245</v>
      </c>
      <c r="H9" s="93">
        <f>H11+H13+H15+H17+H19+H21+H23+H25+H27+H29+H31+H33+H35+H37+H39+H41+H43+H45+H47+H49+H51+H53+H55+H57+H59+H61+H63+H65+H67+H69+H71+H73+H75+H77+H79+H81+H83+H85+H87+H89+H91+H93+H95+H97+H99+H101</f>
        <v>227.89599999999999</v>
      </c>
      <c r="J9" s="96"/>
    </row>
    <row r="10" spans="3:10">
      <c r="C10" s="64">
        <v>1</v>
      </c>
      <c r="D10" s="97" t="s">
        <v>360</v>
      </c>
      <c r="E10" s="83" t="s">
        <v>14</v>
      </c>
      <c r="F10" s="63">
        <f t="shared" si="0"/>
        <v>1E-3</v>
      </c>
      <c r="G10" s="92">
        <v>1E-3</v>
      </c>
      <c r="H10" s="92"/>
    </row>
    <row r="11" spans="3:10">
      <c r="C11" s="61"/>
      <c r="D11" s="98"/>
      <c r="E11" s="83" t="s">
        <v>11</v>
      </c>
      <c r="F11" s="63">
        <f t="shared" si="0"/>
        <v>0.29899999999999999</v>
      </c>
      <c r="G11" s="92">
        <v>0.29899999999999999</v>
      </c>
      <c r="H11" s="92"/>
    </row>
    <row r="12" spans="3:10">
      <c r="C12" s="64">
        <v>2</v>
      </c>
      <c r="D12" s="97" t="s">
        <v>361</v>
      </c>
      <c r="E12" s="83" t="s">
        <v>14</v>
      </c>
      <c r="F12" s="63">
        <f t="shared" si="0"/>
        <v>1E-3</v>
      </c>
      <c r="G12" s="92">
        <v>1E-3</v>
      </c>
      <c r="H12" s="92"/>
    </row>
    <row r="13" spans="3:10">
      <c r="C13" s="61"/>
      <c r="D13" s="98"/>
      <c r="E13" s="83" t="s">
        <v>11</v>
      </c>
      <c r="F13" s="63">
        <f t="shared" si="0"/>
        <v>0.89800000000000002</v>
      </c>
      <c r="G13" s="92">
        <v>0.89800000000000002</v>
      </c>
      <c r="H13" s="92"/>
    </row>
    <row r="14" spans="3:10">
      <c r="C14" s="64">
        <v>3</v>
      </c>
      <c r="D14" s="97" t="s">
        <v>362</v>
      </c>
      <c r="E14" s="83" t="s">
        <v>14</v>
      </c>
      <c r="F14" s="63">
        <f t="shared" si="0"/>
        <v>1.1999999999999999E-3</v>
      </c>
      <c r="G14" s="92">
        <v>1.1999999999999999E-3</v>
      </c>
      <c r="H14" s="92"/>
    </row>
    <row r="15" spans="3:10">
      <c r="C15" s="61"/>
      <c r="D15" s="98"/>
      <c r="E15" s="83" t="s">
        <v>11</v>
      </c>
      <c r="F15" s="63">
        <f t="shared" si="0"/>
        <v>1.198</v>
      </c>
      <c r="G15" s="92">
        <v>1.198</v>
      </c>
      <c r="H15" s="92"/>
    </row>
    <row r="16" spans="3:10">
      <c r="C16" s="64">
        <v>4</v>
      </c>
      <c r="D16" s="97" t="s">
        <v>363</v>
      </c>
      <c r="E16" s="83" t="s">
        <v>14</v>
      </c>
      <c r="F16" s="63">
        <f t="shared" si="0"/>
        <v>1E-3</v>
      </c>
      <c r="G16" s="92">
        <v>1E-3</v>
      </c>
      <c r="H16" s="92"/>
    </row>
    <row r="17" spans="3:10">
      <c r="C17" s="61"/>
      <c r="D17" s="98"/>
      <c r="E17" s="83" t="s">
        <v>11</v>
      </c>
      <c r="F17" s="63">
        <f t="shared" si="0"/>
        <v>0.29899999999999999</v>
      </c>
      <c r="G17" s="92">
        <v>0.29899999999999999</v>
      </c>
      <c r="H17" s="92"/>
    </row>
    <row r="18" spans="3:10">
      <c r="C18" s="64">
        <v>5</v>
      </c>
      <c r="D18" s="97" t="s">
        <v>364</v>
      </c>
      <c r="E18" s="83" t="s">
        <v>14</v>
      </c>
      <c r="F18" s="63">
        <f t="shared" si="0"/>
        <v>1E-3</v>
      </c>
      <c r="G18" s="92">
        <v>1E-3</v>
      </c>
      <c r="H18" s="92"/>
    </row>
    <row r="19" spans="3:10">
      <c r="C19" s="61"/>
      <c r="D19" s="98"/>
      <c r="E19" s="83" t="s">
        <v>11</v>
      </c>
      <c r="F19" s="63">
        <f t="shared" si="0"/>
        <v>0.89800000000000002</v>
      </c>
      <c r="G19" s="92">
        <v>0.89800000000000002</v>
      </c>
      <c r="H19" s="92"/>
    </row>
    <row r="20" spans="3:10">
      <c r="C20" s="64">
        <v>6</v>
      </c>
      <c r="D20" s="97" t="s">
        <v>365</v>
      </c>
      <c r="E20" s="83" t="s">
        <v>14</v>
      </c>
      <c r="F20" s="63">
        <f t="shared" si="0"/>
        <v>1E-3</v>
      </c>
      <c r="G20" s="92">
        <v>1E-3</v>
      </c>
      <c r="H20" s="92"/>
    </row>
    <row r="21" spans="3:10">
      <c r="C21" s="61"/>
      <c r="D21" s="98"/>
      <c r="E21" s="83" t="s">
        <v>11</v>
      </c>
      <c r="F21" s="63">
        <f t="shared" si="0"/>
        <v>0.89800000000000002</v>
      </c>
      <c r="G21" s="92">
        <v>0.89800000000000002</v>
      </c>
      <c r="H21" s="92"/>
    </row>
    <row r="22" spans="3:10">
      <c r="C22" s="64">
        <v>7</v>
      </c>
      <c r="D22" s="97" t="s">
        <v>366</v>
      </c>
      <c r="E22" s="83" t="s">
        <v>14</v>
      </c>
      <c r="F22" s="63">
        <f t="shared" si="0"/>
        <v>1E-3</v>
      </c>
      <c r="G22" s="92">
        <v>1E-3</v>
      </c>
      <c r="H22" s="92"/>
    </row>
    <row r="23" spans="3:10" ht="12.75" customHeight="1">
      <c r="C23" s="61"/>
      <c r="D23" s="98"/>
      <c r="E23" s="83" t="s">
        <v>11</v>
      </c>
      <c r="F23" s="63">
        <f t="shared" si="0"/>
        <v>0.59899999999999998</v>
      </c>
      <c r="G23" s="92">
        <v>0.59899999999999998</v>
      </c>
      <c r="H23" s="92"/>
    </row>
    <row r="24" spans="3:10">
      <c r="C24" s="64">
        <v>8</v>
      </c>
      <c r="D24" s="97" t="s">
        <v>367</v>
      </c>
      <c r="E24" s="83" t="s">
        <v>14</v>
      </c>
      <c r="F24" s="63">
        <f t="shared" si="0"/>
        <v>1.1999999999999999E-3</v>
      </c>
      <c r="G24" s="92">
        <v>1.1999999999999999E-3</v>
      </c>
      <c r="H24" s="92"/>
    </row>
    <row r="25" spans="3:10">
      <c r="C25" s="61"/>
      <c r="D25" s="98"/>
      <c r="E25" s="83" t="s">
        <v>11</v>
      </c>
      <c r="F25" s="63">
        <f t="shared" si="0"/>
        <v>1.198</v>
      </c>
      <c r="G25" s="92">
        <v>1.198</v>
      </c>
      <c r="H25" s="92"/>
    </row>
    <row r="26" spans="3:10">
      <c r="C26" s="64">
        <v>9</v>
      </c>
      <c r="D26" s="97" t="s">
        <v>368</v>
      </c>
      <c r="E26" s="83" t="s">
        <v>14</v>
      </c>
      <c r="F26" s="63">
        <f t="shared" ref="F26:F33" si="1">G26+H28</f>
        <v>1E-3</v>
      </c>
      <c r="G26" s="92">
        <v>1E-3</v>
      </c>
      <c r="H26" s="92"/>
      <c r="J26" s="65"/>
    </row>
    <row r="27" spans="3:10">
      <c r="C27" s="61"/>
      <c r="D27" s="98"/>
      <c r="E27" s="83" t="s">
        <v>11</v>
      </c>
      <c r="F27" s="63">
        <f t="shared" si="1"/>
        <v>0.59899999999999998</v>
      </c>
      <c r="G27" s="92">
        <v>0.59899999999999998</v>
      </c>
      <c r="H27" s="92"/>
      <c r="J27" s="65"/>
    </row>
    <row r="28" spans="3:10">
      <c r="C28" s="64">
        <v>10</v>
      </c>
      <c r="D28" s="97" t="s">
        <v>369</v>
      </c>
      <c r="E28" s="83" t="s">
        <v>14</v>
      </c>
      <c r="F28" s="63">
        <f>G28+H28</f>
        <v>1E-3</v>
      </c>
      <c r="G28" s="92">
        <v>1E-3</v>
      </c>
      <c r="H28" s="92"/>
    </row>
    <row r="29" spans="3:10">
      <c r="C29" s="61"/>
      <c r="D29" s="98"/>
      <c r="E29" s="83" t="s">
        <v>11</v>
      </c>
      <c r="F29" s="63">
        <f>G29+H29</f>
        <v>0.29899999999999999</v>
      </c>
      <c r="G29" s="92">
        <v>0.29899999999999999</v>
      </c>
      <c r="H29" s="92"/>
    </row>
    <row r="30" spans="3:10">
      <c r="C30" s="64">
        <v>11</v>
      </c>
      <c r="D30" s="97" t="s">
        <v>370</v>
      </c>
      <c r="E30" s="83" t="s">
        <v>14</v>
      </c>
      <c r="F30" s="63">
        <f t="shared" si="1"/>
        <v>1E-3</v>
      </c>
      <c r="G30" s="92">
        <v>1E-3</v>
      </c>
      <c r="H30" s="92"/>
    </row>
    <row r="31" spans="3:10">
      <c r="C31" s="61"/>
      <c r="D31" s="98"/>
      <c r="E31" s="83" t="s">
        <v>11</v>
      </c>
      <c r="F31" s="63">
        <f t="shared" si="1"/>
        <v>0.29899999999999999</v>
      </c>
      <c r="G31" s="92">
        <v>0.29899999999999999</v>
      </c>
      <c r="H31" s="92"/>
    </row>
    <row r="32" spans="3:10">
      <c r="C32" s="64">
        <v>12</v>
      </c>
      <c r="D32" s="97" t="s">
        <v>371</v>
      </c>
      <c r="E32" s="83" t="s">
        <v>14</v>
      </c>
      <c r="F32" s="63">
        <f>G32+H32</f>
        <v>1E-3</v>
      </c>
      <c r="G32" s="92">
        <v>1E-3</v>
      </c>
      <c r="H32" s="92"/>
    </row>
    <row r="33" spans="3:8">
      <c r="C33" s="61"/>
      <c r="D33" s="98"/>
      <c r="E33" s="83" t="s">
        <v>11</v>
      </c>
      <c r="F33" s="63">
        <f t="shared" si="1"/>
        <v>72.051000000000002</v>
      </c>
      <c r="G33" s="92">
        <v>0.29899999999999999</v>
      </c>
      <c r="H33" s="92"/>
    </row>
    <row r="34" spans="3:8">
      <c r="C34" s="64">
        <v>13</v>
      </c>
      <c r="D34" s="97" t="s">
        <v>372</v>
      </c>
      <c r="E34" s="83" t="s">
        <v>14</v>
      </c>
      <c r="F34" s="63">
        <f t="shared" ref="F34:F61" si="2">G34+H34</f>
        <v>0.04</v>
      </c>
      <c r="G34" s="92"/>
      <c r="H34" s="92">
        <v>0.04</v>
      </c>
    </row>
    <row r="35" spans="3:8">
      <c r="C35" s="61"/>
      <c r="D35" s="98"/>
      <c r="E35" s="83" t="s">
        <v>11</v>
      </c>
      <c r="F35" s="63">
        <f t="shared" si="2"/>
        <v>71.751999999999995</v>
      </c>
      <c r="G35" s="92"/>
      <c r="H35" s="92">
        <v>71.751999999999995</v>
      </c>
    </row>
    <row r="36" spans="3:8">
      <c r="C36" s="64">
        <v>14</v>
      </c>
      <c r="D36" s="97" t="s">
        <v>373</v>
      </c>
      <c r="E36" s="83" t="s">
        <v>14</v>
      </c>
      <c r="F36" s="63">
        <f t="shared" si="2"/>
        <v>8.0000000000000002E-3</v>
      </c>
      <c r="G36" s="92">
        <v>8.0000000000000002E-3</v>
      </c>
      <c r="H36" s="92"/>
    </row>
    <row r="37" spans="3:8">
      <c r="C37" s="61"/>
      <c r="D37" s="98"/>
      <c r="E37" s="83" t="s">
        <v>11</v>
      </c>
      <c r="F37" s="63">
        <f t="shared" si="2"/>
        <v>13.686</v>
      </c>
      <c r="G37" s="92">
        <v>13.686</v>
      </c>
      <c r="H37" s="92"/>
    </row>
    <row r="38" spans="3:8">
      <c r="C38" s="64">
        <v>15</v>
      </c>
      <c r="D38" s="97" t="s">
        <v>374</v>
      </c>
      <c r="E38" s="83" t="s">
        <v>14</v>
      </c>
      <c r="F38" s="63">
        <f t="shared" si="2"/>
        <v>0.01</v>
      </c>
      <c r="G38" s="92">
        <v>0.01</v>
      </c>
      <c r="H38" s="92"/>
    </row>
    <row r="39" spans="3:8">
      <c r="C39" s="61"/>
      <c r="D39" s="98"/>
      <c r="E39" s="83" t="s">
        <v>11</v>
      </c>
      <c r="F39" s="63">
        <f t="shared" si="2"/>
        <v>9.9879999999999995</v>
      </c>
      <c r="G39" s="92">
        <v>9.9879999999999995</v>
      </c>
      <c r="H39" s="92"/>
    </row>
    <row r="40" spans="3:8">
      <c r="C40" s="64">
        <v>16</v>
      </c>
      <c r="D40" s="97" t="s">
        <v>375</v>
      </c>
      <c r="E40" s="83" t="s">
        <v>14</v>
      </c>
      <c r="F40" s="63">
        <f t="shared" si="2"/>
        <v>3.7999999999999999E-2</v>
      </c>
      <c r="G40" s="92">
        <v>3.7999999999999999E-2</v>
      </c>
      <c r="H40" s="92"/>
    </row>
    <row r="41" spans="3:8">
      <c r="C41" s="61"/>
      <c r="D41" s="98"/>
      <c r="E41" s="83" t="s">
        <v>11</v>
      </c>
      <c r="F41" s="63">
        <f t="shared" si="2"/>
        <v>37.951000000000001</v>
      </c>
      <c r="G41" s="92">
        <v>37.951000000000001</v>
      </c>
      <c r="H41" s="92"/>
    </row>
    <row r="42" spans="3:8">
      <c r="C42" s="64">
        <v>17</v>
      </c>
      <c r="D42" s="97" t="s">
        <v>376</v>
      </c>
      <c r="E42" s="83" t="s">
        <v>14</v>
      </c>
      <c r="F42" s="63">
        <f t="shared" si="2"/>
        <v>9.8000000000000004E-2</v>
      </c>
      <c r="G42" s="92">
        <v>9.8000000000000004E-2</v>
      </c>
      <c r="H42" s="92"/>
    </row>
    <row r="43" spans="3:8">
      <c r="C43" s="61"/>
      <c r="D43" s="98"/>
      <c r="E43" s="83" t="s">
        <v>11</v>
      </c>
      <c r="F43" s="63">
        <f t="shared" si="2"/>
        <v>134.178</v>
      </c>
      <c r="G43" s="92">
        <v>134.178</v>
      </c>
      <c r="H43" s="92"/>
    </row>
    <row r="44" spans="3:8">
      <c r="C44" s="64">
        <v>18</v>
      </c>
      <c r="D44" s="97" t="s">
        <v>377</v>
      </c>
      <c r="E44" s="83" t="s">
        <v>14</v>
      </c>
      <c r="F44" s="63">
        <f t="shared" si="2"/>
        <v>6.5000000000000002E-2</v>
      </c>
      <c r="G44" s="92">
        <v>6.5000000000000002E-2</v>
      </c>
      <c r="H44" s="92"/>
    </row>
    <row r="45" spans="3:8">
      <c r="C45" s="61"/>
      <c r="D45" s="98"/>
      <c r="E45" s="83" t="s">
        <v>11</v>
      </c>
      <c r="F45" s="63">
        <f t="shared" si="2"/>
        <v>30.638000000000002</v>
      </c>
      <c r="G45" s="92">
        <v>30.638000000000002</v>
      </c>
      <c r="H45" s="92"/>
    </row>
    <row r="46" spans="3:8">
      <c r="C46" s="64">
        <v>19</v>
      </c>
      <c r="D46" s="97" t="s">
        <v>378</v>
      </c>
      <c r="E46" s="83" t="s">
        <v>14</v>
      </c>
      <c r="F46" s="63">
        <f t="shared" si="2"/>
        <v>0.03</v>
      </c>
      <c r="G46" s="92">
        <v>0.03</v>
      </c>
      <c r="H46" s="92"/>
    </row>
    <row r="47" spans="3:8">
      <c r="C47" s="61"/>
      <c r="D47" s="98"/>
      <c r="E47" s="83" t="s">
        <v>11</v>
      </c>
      <c r="F47" s="63">
        <f t="shared" si="2"/>
        <v>3.2069999999999999</v>
      </c>
      <c r="G47" s="92">
        <v>3.2069999999999999</v>
      </c>
      <c r="H47" s="92"/>
    </row>
    <row r="48" spans="3:8">
      <c r="C48" s="64">
        <v>20</v>
      </c>
      <c r="D48" s="97" t="s">
        <v>379</v>
      </c>
      <c r="E48" s="83" t="s">
        <v>14</v>
      </c>
      <c r="F48" s="63">
        <f t="shared" si="2"/>
        <v>0.08</v>
      </c>
      <c r="G48" s="92">
        <v>0.08</v>
      </c>
      <c r="H48" s="92"/>
    </row>
    <row r="49" spans="3:8">
      <c r="C49" s="61"/>
      <c r="D49" s="98"/>
      <c r="E49" s="83" t="s">
        <v>11</v>
      </c>
      <c r="F49" s="63">
        <f t="shared" si="2"/>
        <v>8.5510000000000002</v>
      </c>
      <c r="G49" s="92">
        <v>8.5510000000000002</v>
      </c>
      <c r="H49" s="92"/>
    </row>
    <row r="50" spans="3:8">
      <c r="C50" s="64">
        <v>21</v>
      </c>
      <c r="D50" s="97" t="s">
        <v>380</v>
      </c>
      <c r="E50" s="83" t="s">
        <v>14</v>
      </c>
      <c r="F50" s="63">
        <f t="shared" si="2"/>
        <v>0.04</v>
      </c>
      <c r="G50" s="92">
        <v>0.04</v>
      </c>
      <c r="H50" s="92"/>
    </row>
    <row r="51" spans="3:8">
      <c r="C51" s="61"/>
      <c r="D51" s="98"/>
      <c r="E51" s="83" t="s">
        <v>11</v>
      </c>
      <c r="F51" s="63">
        <f t="shared" si="2"/>
        <v>4.274</v>
      </c>
      <c r="G51" s="92">
        <v>4.274</v>
      </c>
      <c r="H51" s="92"/>
    </row>
    <row r="52" spans="3:8">
      <c r="C52" s="64">
        <v>22</v>
      </c>
      <c r="D52" s="97" t="s">
        <v>381</v>
      </c>
      <c r="E52" s="83" t="s">
        <v>14</v>
      </c>
      <c r="F52" s="63">
        <f t="shared" si="2"/>
        <v>0.01</v>
      </c>
      <c r="G52" s="92">
        <v>0.01</v>
      </c>
      <c r="H52" s="92"/>
    </row>
    <row r="53" spans="3:8">
      <c r="C53" s="61"/>
      <c r="D53" s="98"/>
      <c r="E53" s="83" t="s">
        <v>11</v>
      </c>
      <c r="F53" s="63">
        <f t="shared" si="2"/>
        <v>11.311</v>
      </c>
      <c r="G53" s="92">
        <v>11.311</v>
      </c>
      <c r="H53" s="92"/>
    </row>
    <row r="54" spans="3:8">
      <c r="C54" s="64">
        <v>23</v>
      </c>
      <c r="D54" s="97" t="s">
        <v>382</v>
      </c>
      <c r="E54" s="83" t="s">
        <v>14</v>
      </c>
      <c r="F54" s="63">
        <f t="shared" si="2"/>
        <v>7.0000000000000001E-3</v>
      </c>
      <c r="G54" s="92">
        <v>7.0000000000000001E-3</v>
      </c>
      <c r="H54" s="92"/>
    </row>
    <row r="55" spans="3:8">
      <c r="C55" s="61"/>
      <c r="D55" s="98"/>
      <c r="E55" s="83" t="s">
        <v>11</v>
      </c>
      <c r="F55" s="63">
        <f t="shared" si="2"/>
        <v>7.9180000000000001</v>
      </c>
      <c r="G55" s="92">
        <v>7.9180000000000001</v>
      </c>
      <c r="H55" s="92"/>
    </row>
    <row r="56" spans="3:8">
      <c r="C56" s="64">
        <v>24</v>
      </c>
      <c r="D56" s="97" t="s">
        <v>383</v>
      </c>
      <c r="E56" s="83" t="s">
        <v>14</v>
      </c>
      <c r="F56" s="63">
        <f t="shared" si="2"/>
        <v>0.01</v>
      </c>
      <c r="G56" s="92">
        <v>0.01</v>
      </c>
      <c r="H56" s="92"/>
    </row>
    <row r="57" spans="3:8">
      <c r="C57" s="61"/>
      <c r="D57" s="98"/>
      <c r="E57" s="83" t="s">
        <v>11</v>
      </c>
      <c r="F57" s="63">
        <f t="shared" si="2"/>
        <v>11.311</v>
      </c>
      <c r="G57" s="92">
        <v>11.311</v>
      </c>
      <c r="H57" s="92"/>
    </row>
    <row r="58" spans="3:8">
      <c r="C58" s="64">
        <v>25</v>
      </c>
      <c r="D58" s="97" t="s">
        <v>384</v>
      </c>
      <c r="E58" s="83" t="s">
        <v>14</v>
      </c>
      <c r="F58" s="63">
        <f t="shared" si="2"/>
        <v>1.9E-2</v>
      </c>
      <c r="G58" s="92">
        <v>1.9E-2</v>
      </c>
      <c r="H58" s="92"/>
    </row>
    <row r="59" spans="3:8">
      <c r="C59" s="61"/>
      <c r="D59" s="98"/>
      <c r="E59" s="83" t="s">
        <v>11</v>
      </c>
      <c r="F59" s="63">
        <f t="shared" si="2"/>
        <v>30.792999999999999</v>
      </c>
      <c r="G59" s="92">
        <v>30.792999999999999</v>
      </c>
      <c r="H59" s="92"/>
    </row>
    <row r="60" spans="3:8">
      <c r="C60" s="64">
        <v>26</v>
      </c>
      <c r="D60" s="97" t="s">
        <v>385</v>
      </c>
      <c r="E60" s="83" t="s">
        <v>14</v>
      </c>
      <c r="F60" s="63">
        <f t="shared" si="2"/>
        <v>3.5000000000000003E-2</v>
      </c>
      <c r="G60" s="92">
        <v>3.5000000000000003E-2</v>
      </c>
      <c r="H60" s="92"/>
    </row>
    <row r="61" spans="3:8">
      <c r="C61" s="61"/>
      <c r="D61" s="98"/>
      <c r="E61" s="83" t="s">
        <v>11</v>
      </c>
      <c r="F61" s="63">
        <f t="shared" si="2"/>
        <v>39.220999999999997</v>
      </c>
      <c r="G61" s="92">
        <v>39.220999999999997</v>
      </c>
      <c r="H61" s="92"/>
    </row>
    <row r="62" spans="3:8">
      <c r="C62" s="64">
        <v>27</v>
      </c>
      <c r="D62" s="97" t="s">
        <v>375</v>
      </c>
      <c r="E62" s="83" t="s">
        <v>14</v>
      </c>
      <c r="F62" s="63">
        <f t="shared" ref="F62:F67" si="3">G62+H64</f>
        <v>3.5999999999999997E-2</v>
      </c>
      <c r="G62" s="92">
        <v>3.5999999999999997E-2</v>
      </c>
      <c r="H62" s="92"/>
    </row>
    <row r="63" spans="3:8">
      <c r="C63" s="61"/>
      <c r="D63" s="98"/>
      <c r="E63" s="83" t="s">
        <v>11</v>
      </c>
      <c r="F63" s="63">
        <f t="shared" si="3"/>
        <v>57.472999999999999</v>
      </c>
      <c r="G63" s="92">
        <v>57.472999999999999</v>
      </c>
      <c r="H63" s="92"/>
    </row>
    <row r="64" spans="3:8">
      <c r="C64" s="64">
        <v>28</v>
      </c>
      <c r="D64" s="97" t="s">
        <v>386</v>
      </c>
      <c r="E64" s="83" t="s">
        <v>14</v>
      </c>
      <c r="F64" s="63">
        <f>G64+H64</f>
        <v>4.0000000000000001E-3</v>
      </c>
      <c r="G64" s="92">
        <v>4.0000000000000001E-3</v>
      </c>
      <c r="H64" s="92"/>
    </row>
    <row r="65" spans="3:8">
      <c r="C65" s="61"/>
      <c r="D65" s="98"/>
      <c r="E65" s="83" t="s">
        <v>11</v>
      </c>
      <c r="F65" s="63">
        <f>G65+H65</f>
        <v>3.6080000000000001</v>
      </c>
      <c r="G65" s="92">
        <v>3.6080000000000001</v>
      </c>
      <c r="H65" s="92"/>
    </row>
    <row r="66" spans="3:8">
      <c r="C66" s="64">
        <v>29</v>
      </c>
      <c r="D66" s="97" t="s">
        <v>387</v>
      </c>
      <c r="E66" s="83" t="s">
        <v>14</v>
      </c>
      <c r="F66" s="63">
        <f t="shared" si="3"/>
        <v>0.29000000000000004</v>
      </c>
      <c r="G66" s="92">
        <f>0.1+0.061</f>
        <v>0.161</v>
      </c>
      <c r="H66" s="92"/>
    </row>
    <row r="67" spans="3:8">
      <c r="C67" s="61"/>
      <c r="D67" s="98"/>
      <c r="E67" s="83" t="s">
        <v>11</v>
      </c>
      <c r="F67" s="63">
        <f t="shared" si="3"/>
        <v>205.29700000000003</v>
      </c>
      <c r="G67" s="92">
        <f>10.687+76.554</f>
        <v>87.241</v>
      </c>
      <c r="H67" s="92"/>
    </row>
    <row r="68" spans="3:8">
      <c r="C68" s="64">
        <v>30</v>
      </c>
      <c r="D68" s="97" t="s">
        <v>388</v>
      </c>
      <c r="E68" s="83" t="s">
        <v>14</v>
      </c>
      <c r="F68" s="63">
        <f t="shared" ref="F68:F83" si="4">G68+H68</f>
        <v>0.129</v>
      </c>
      <c r="G68" s="92"/>
      <c r="H68" s="92">
        <v>0.129</v>
      </c>
    </row>
    <row r="69" spans="3:8">
      <c r="C69" s="61"/>
      <c r="D69" s="98"/>
      <c r="E69" s="83" t="s">
        <v>11</v>
      </c>
      <c r="F69" s="63">
        <f t="shared" si="4"/>
        <v>118.05600000000001</v>
      </c>
      <c r="G69" s="92"/>
      <c r="H69" s="92">
        <f>51.438+15.944+50.674</f>
        <v>118.05600000000001</v>
      </c>
    </row>
    <row r="70" spans="3:8">
      <c r="C70" s="64">
        <v>31</v>
      </c>
      <c r="D70" s="97" t="s">
        <v>389</v>
      </c>
      <c r="E70" s="83" t="s">
        <v>14</v>
      </c>
      <c r="F70" s="63">
        <f t="shared" si="4"/>
        <v>1.6E-2</v>
      </c>
      <c r="G70" s="92"/>
      <c r="H70" s="92">
        <v>1.6E-2</v>
      </c>
    </row>
    <row r="71" spans="3:8">
      <c r="C71" s="61"/>
      <c r="D71" s="98"/>
      <c r="E71" s="83" t="s">
        <v>11</v>
      </c>
      <c r="F71" s="63">
        <f t="shared" si="4"/>
        <v>23.056000000000001</v>
      </c>
      <c r="G71" s="92"/>
      <c r="H71" s="92">
        <v>23.056000000000001</v>
      </c>
    </row>
    <row r="72" spans="3:8">
      <c r="C72" s="64">
        <v>32</v>
      </c>
      <c r="D72" s="97" t="s">
        <v>390</v>
      </c>
      <c r="E72" s="83" t="s">
        <v>14</v>
      </c>
      <c r="F72" s="63">
        <f t="shared" si="4"/>
        <v>2.5999999999999999E-2</v>
      </c>
      <c r="G72" s="92"/>
      <c r="H72" s="92">
        <v>2.5999999999999999E-2</v>
      </c>
    </row>
    <row r="73" spans="3:8">
      <c r="C73" s="61"/>
      <c r="D73" s="98"/>
      <c r="E73" s="83" t="s">
        <v>11</v>
      </c>
      <c r="F73" s="63">
        <f t="shared" si="4"/>
        <v>11.872</v>
      </c>
      <c r="G73" s="92"/>
      <c r="H73" s="92">
        <v>11.872</v>
      </c>
    </row>
    <row r="74" spans="3:8">
      <c r="C74" s="64">
        <v>33</v>
      </c>
      <c r="D74" s="97" t="s">
        <v>391</v>
      </c>
      <c r="E74" s="83" t="s">
        <v>14</v>
      </c>
      <c r="F74" s="63">
        <f t="shared" si="4"/>
        <v>2.0000000000000001E-4</v>
      </c>
      <c r="G74" s="92"/>
      <c r="H74" s="92">
        <v>2.0000000000000001E-4</v>
      </c>
    </row>
    <row r="75" spans="3:8">
      <c r="C75" s="61"/>
      <c r="D75" s="98"/>
      <c r="E75" s="83" t="s">
        <v>11</v>
      </c>
      <c r="F75" s="63">
        <f t="shared" si="4"/>
        <v>0.23400000000000001</v>
      </c>
      <c r="G75" s="92"/>
      <c r="H75" s="92">
        <v>0.23400000000000001</v>
      </c>
    </row>
    <row r="76" spans="3:8">
      <c r="C76" s="64">
        <v>34</v>
      </c>
      <c r="D76" s="97" t="s">
        <v>392</v>
      </c>
      <c r="E76" s="83" t="s">
        <v>14</v>
      </c>
      <c r="F76" s="63">
        <f t="shared" si="4"/>
        <v>2.5000000000000001E-3</v>
      </c>
      <c r="G76" s="92"/>
      <c r="H76" s="92">
        <v>2.5000000000000001E-3</v>
      </c>
    </row>
    <row r="77" spans="3:8">
      <c r="C77" s="61"/>
      <c r="D77" s="98"/>
      <c r="E77" s="83" t="s">
        <v>11</v>
      </c>
      <c r="F77" s="63">
        <f t="shared" si="4"/>
        <v>2.9260000000000002</v>
      </c>
      <c r="G77" s="92"/>
      <c r="H77" s="92">
        <v>2.9260000000000002</v>
      </c>
    </row>
    <row r="78" spans="3:8">
      <c r="C78" s="64">
        <v>35</v>
      </c>
      <c r="D78" s="97" t="s">
        <v>393</v>
      </c>
      <c r="E78" s="83" t="s">
        <v>14</v>
      </c>
      <c r="F78" s="63">
        <f t="shared" si="4"/>
        <v>1.0999999999999999E-2</v>
      </c>
      <c r="G78" s="92">
        <v>1.0999999999999999E-2</v>
      </c>
      <c r="H78" s="92"/>
    </row>
    <row r="79" spans="3:8">
      <c r="C79" s="61"/>
      <c r="D79" s="98"/>
      <c r="E79" s="83" t="s">
        <v>11</v>
      </c>
      <c r="F79" s="63">
        <f t="shared" si="4"/>
        <v>12.962999999999999</v>
      </c>
      <c r="G79" s="92">
        <v>12.962999999999999</v>
      </c>
      <c r="H79" s="92"/>
    </row>
    <row r="80" spans="3:8">
      <c r="C80" s="64">
        <v>36</v>
      </c>
      <c r="D80" s="97" t="s">
        <v>394</v>
      </c>
      <c r="E80" s="83" t="s">
        <v>14</v>
      </c>
      <c r="F80" s="63">
        <f t="shared" si="4"/>
        <v>1.4999999999999999E-2</v>
      </c>
      <c r="G80" s="92">
        <v>1.4999999999999999E-2</v>
      </c>
      <c r="H80" s="92"/>
    </row>
    <row r="81" spans="3:8">
      <c r="C81" s="61"/>
      <c r="D81" s="98"/>
      <c r="E81" s="83" t="s">
        <v>11</v>
      </c>
      <c r="F81" s="63">
        <f t="shared" si="4"/>
        <v>16.486000000000001</v>
      </c>
      <c r="G81" s="92">
        <v>16.486000000000001</v>
      </c>
      <c r="H81" s="92"/>
    </row>
    <row r="82" spans="3:8">
      <c r="C82" s="64">
        <v>37</v>
      </c>
      <c r="D82" s="97" t="s">
        <v>395</v>
      </c>
      <c r="E82" s="83" t="s">
        <v>14</v>
      </c>
      <c r="F82" s="63">
        <f t="shared" si="4"/>
        <v>5.0000000000000001E-3</v>
      </c>
      <c r="G82" s="92">
        <v>5.0000000000000001E-3</v>
      </c>
      <c r="H82" s="92"/>
    </row>
    <row r="83" spans="3:8">
      <c r="C83" s="61"/>
      <c r="D83" s="98"/>
      <c r="E83" s="83" t="s">
        <v>11</v>
      </c>
      <c r="F83" s="63">
        <f t="shared" si="4"/>
        <v>6.4569999999999999</v>
      </c>
      <c r="G83" s="92">
        <v>6.4569999999999999</v>
      </c>
      <c r="H83" s="92"/>
    </row>
    <row r="84" spans="3:8">
      <c r="C84" s="64">
        <v>38</v>
      </c>
      <c r="D84" s="97" t="s">
        <v>396</v>
      </c>
      <c r="E84" s="83" t="s">
        <v>14</v>
      </c>
      <c r="F84" s="63">
        <f t="shared" ref="F84:F93" si="5">G84+H86</f>
        <v>0.02</v>
      </c>
      <c r="G84" s="92">
        <v>0.02</v>
      </c>
      <c r="H84" s="92"/>
    </row>
    <row r="85" spans="3:8">
      <c r="C85" s="61"/>
      <c r="D85" s="98"/>
      <c r="E85" s="83" t="s">
        <v>11</v>
      </c>
      <c r="F85" s="63">
        <f t="shared" si="5"/>
        <v>26.774000000000001</v>
      </c>
      <c r="G85" s="92">
        <v>26.774000000000001</v>
      </c>
      <c r="H85" s="92"/>
    </row>
    <row r="86" spans="3:8">
      <c r="C86" s="64">
        <v>39</v>
      </c>
      <c r="D86" s="97" t="s">
        <v>397</v>
      </c>
      <c r="E86" s="83" t="s">
        <v>14</v>
      </c>
      <c r="F86" s="63">
        <f>G86+H86</f>
        <v>1.4999999999999999E-2</v>
      </c>
      <c r="G86" s="92">
        <v>1.4999999999999999E-2</v>
      </c>
      <c r="H86" s="92"/>
    </row>
    <row r="87" spans="3:8">
      <c r="C87" s="61"/>
      <c r="D87" s="98"/>
      <c r="E87" s="83" t="s">
        <v>11</v>
      </c>
      <c r="F87" s="63">
        <f>G87+H87</f>
        <v>17.945</v>
      </c>
      <c r="G87" s="92">
        <v>17.945</v>
      </c>
      <c r="H87" s="92"/>
    </row>
    <row r="88" spans="3:8">
      <c r="C88" s="64">
        <v>40</v>
      </c>
      <c r="D88" s="97" t="s">
        <v>398</v>
      </c>
      <c r="E88" s="83" t="s">
        <v>14</v>
      </c>
      <c r="F88" s="63">
        <f t="shared" si="5"/>
        <v>3.0000000000000001E-3</v>
      </c>
      <c r="G88" s="92">
        <v>3.0000000000000001E-3</v>
      </c>
      <c r="H88" s="92"/>
    </row>
    <row r="89" spans="3:8">
      <c r="C89" s="61"/>
      <c r="D89" s="98"/>
      <c r="E89" s="83" t="s">
        <v>11</v>
      </c>
      <c r="F89" s="63">
        <f t="shared" si="5"/>
        <v>3.5880000000000001</v>
      </c>
      <c r="G89" s="92">
        <v>3.5880000000000001</v>
      </c>
      <c r="H89" s="92"/>
    </row>
    <row r="90" spans="3:8">
      <c r="C90" s="64">
        <v>41</v>
      </c>
      <c r="D90" s="97" t="s">
        <v>399</v>
      </c>
      <c r="E90" s="83" t="s">
        <v>14</v>
      </c>
      <c r="F90" s="63">
        <f t="shared" si="5"/>
        <v>0.02</v>
      </c>
      <c r="G90" s="92">
        <v>0.02</v>
      </c>
      <c r="H90" s="92"/>
    </row>
    <row r="91" spans="3:8">
      <c r="C91" s="61"/>
      <c r="D91" s="98"/>
      <c r="E91" s="83" t="s">
        <v>11</v>
      </c>
      <c r="F91" s="63">
        <f t="shared" si="5"/>
        <v>22.36</v>
      </c>
      <c r="G91" s="92">
        <v>22.36</v>
      </c>
      <c r="H91" s="92"/>
    </row>
    <row r="92" spans="3:8">
      <c r="C92" s="64">
        <v>42</v>
      </c>
      <c r="D92" s="97" t="s">
        <v>400</v>
      </c>
      <c r="E92" s="83" t="s">
        <v>14</v>
      </c>
      <c r="F92" s="63">
        <f t="shared" si="5"/>
        <v>2.7E-2</v>
      </c>
      <c r="G92" s="92">
        <f>0.007+0.02</f>
        <v>2.7E-2</v>
      </c>
      <c r="H92" s="92"/>
    </row>
    <row r="93" spans="3:8">
      <c r="C93" s="61"/>
      <c r="D93" s="98"/>
      <c r="E93" s="83" t="s">
        <v>11</v>
      </c>
      <c r="F93" s="63">
        <f t="shared" si="5"/>
        <v>35.148000000000003</v>
      </c>
      <c r="G93" s="92">
        <f>8.374+26.774</f>
        <v>35.148000000000003</v>
      </c>
      <c r="H93" s="92"/>
    </row>
    <row r="94" spans="3:8">
      <c r="C94" s="64">
        <v>43</v>
      </c>
      <c r="D94" s="97" t="s">
        <v>401</v>
      </c>
      <c r="E94" s="83" t="s">
        <v>14</v>
      </c>
      <c r="F94" s="63">
        <v>0</v>
      </c>
      <c r="G94" s="92">
        <v>0.01</v>
      </c>
      <c r="H94" s="92"/>
    </row>
    <row r="95" spans="3:8">
      <c r="C95" s="61"/>
      <c r="D95" s="98"/>
      <c r="E95" s="83" t="s">
        <v>11</v>
      </c>
      <c r="F95" s="63">
        <v>0</v>
      </c>
      <c r="G95" s="92">
        <v>11.965</v>
      </c>
      <c r="H95" s="92"/>
    </row>
    <row r="96" spans="3:8">
      <c r="C96" s="64">
        <v>44</v>
      </c>
      <c r="D96" s="97" t="s">
        <v>402</v>
      </c>
      <c r="E96" s="83" t="s">
        <v>14</v>
      </c>
      <c r="F96" s="63">
        <f t="shared" ref="F96:F101" si="6">G96+H96</f>
        <v>1.4999999999999999E-2</v>
      </c>
      <c r="G96" s="92">
        <v>1.4999999999999999E-2</v>
      </c>
      <c r="H96" s="92"/>
    </row>
    <row r="97" spans="3:8">
      <c r="C97" s="61"/>
      <c r="D97" s="98"/>
      <c r="E97" s="83" t="s">
        <v>11</v>
      </c>
      <c r="F97" s="63">
        <f t="shared" si="6"/>
        <v>17.361000000000001</v>
      </c>
      <c r="G97" s="92">
        <v>17.361000000000001</v>
      </c>
      <c r="H97" s="92"/>
    </row>
    <row r="98" spans="3:8">
      <c r="C98" s="64">
        <v>45</v>
      </c>
      <c r="D98" s="97" t="s">
        <v>403</v>
      </c>
      <c r="E98" s="83" t="s">
        <v>14</v>
      </c>
      <c r="F98" s="63">
        <f t="shared" si="6"/>
        <v>0.01</v>
      </c>
      <c r="G98" s="92">
        <v>0.01</v>
      </c>
      <c r="H98" s="92"/>
    </row>
    <row r="99" spans="3:8">
      <c r="C99" s="61"/>
      <c r="D99" s="98"/>
      <c r="E99" s="83" t="s">
        <v>11</v>
      </c>
      <c r="F99" s="63">
        <f t="shared" si="6"/>
        <v>10.468</v>
      </c>
      <c r="G99" s="92">
        <v>10.468</v>
      </c>
      <c r="H99" s="92"/>
    </row>
    <row r="100" spans="3:8">
      <c r="C100" s="64">
        <v>46</v>
      </c>
      <c r="D100" s="97" t="s">
        <v>404</v>
      </c>
      <c r="E100" s="83" t="s">
        <v>14</v>
      </c>
      <c r="F100" s="63">
        <f t="shared" si="6"/>
        <v>1E-3</v>
      </c>
      <c r="G100" s="92">
        <v>1E-3</v>
      </c>
      <c r="H100" s="92"/>
    </row>
    <row r="101" spans="3:8">
      <c r="C101" s="61"/>
      <c r="D101" s="98"/>
      <c r="E101" s="83" t="s">
        <v>11</v>
      </c>
      <c r="F101" s="63">
        <f t="shared" si="6"/>
        <v>0.59799999999999998</v>
      </c>
      <c r="G101" s="92">
        <v>0.59799999999999998</v>
      </c>
      <c r="H101" s="92"/>
    </row>
    <row r="104" spans="3:8">
      <c r="D104" s="37"/>
      <c r="E104" s="38"/>
    </row>
    <row r="105" spans="3:8">
      <c r="D105" s="37"/>
      <c r="E105" s="38"/>
    </row>
    <row r="106" spans="3:8">
      <c r="D106" s="37"/>
      <c r="E106" s="38"/>
    </row>
  </sheetData>
  <mergeCells count="9">
    <mergeCell ref="C8:C9"/>
    <mergeCell ref="D8:D9"/>
    <mergeCell ref="C2:H2"/>
    <mergeCell ref="F5:H5"/>
    <mergeCell ref="C3:H3"/>
    <mergeCell ref="C5:C7"/>
    <mergeCell ref="D5:D7"/>
    <mergeCell ref="E5:E7"/>
    <mergeCell ref="F6:H6"/>
  </mergeCells>
  <pageMargins left="0.31496062992125984" right="0.31496062992125984" top="0.74803149606299213" bottom="0.74803149606299213" header="0.31496062992125984" footer="0.31496062992125984"/>
  <pageSetup paperSize="9"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H19"/>
  <sheetViews>
    <sheetView workbookViewId="0">
      <selection activeCell="H10" sqref="H10"/>
    </sheetView>
  </sheetViews>
  <sheetFormatPr defaultColWidth="8.85546875" defaultRowHeight="12.75"/>
  <cols>
    <col min="1" max="1" width="5" style="1" customWidth="1"/>
    <col min="2" max="2" width="46" style="1" customWidth="1"/>
    <col min="3" max="3" width="10.5703125" style="1" customWidth="1"/>
    <col min="4" max="4" width="11.140625" style="1" customWidth="1"/>
    <col min="5" max="6" width="10.140625" style="1" customWidth="1"/>
    <col min="7" max="16384" width="8.85546875" style="1"/>
  </cols>
  <sheetData>
    <row r="2" spans="1:8" ht="18.75">
      <c r="A2" s="157" t="s">
        <v>359</v>
      </c>
      <c r="B2" s="157"/>
      <c r="C2" s="157"/>
      <c r="D2" s="157"/>
      <c r="E2" s="157"/>
      <c r="F2" s="157"/>
    </row>
    <row r="3" spans="1:8" ht="18.75" customHeight="1">
      <c r="A3" s="158" t="s">
        <v>285</v>
      </c>
      <c r="B3" s="161"/>
      <c r="C3" s="161"/>
      <c r="D3" s="161"/>
      <c r="E3" s="161"/>
      <c r="F3" s="161"/>
    </row>
    <row r="4" spans="1:8" ht="18" customHeight="1">
      <c r="A4" s="2"/>
      <c r="B4" s="2"/>
      <c r="C4" s="3"/>
      <c r="D4" s="5"/>
      <c r="E4" s="5"/>
      <c r="F4" s="5"/>
    </row>
    <row r="5" spans="1:8" ht="33" customHeight="1">
      <c r="A5" s="115" t="s">
        <v>2</v>
      </c>
      <c r="B5" s="118" t="s">
        <v>3</v>
      </c>
      <c r="C5" s="118" t="s">
        <v>4</v>
      </c>
      <c r="D5" s="140" t="s">
        <v>282</v>
      </c>
      <c r="E5" s="140"/>
      <c r="F5" s="140"/>
    </row>
    <row r="6" spans="1:8" ht="33" customHeight="1">
      <c r="A6" s="115"/>
      <c r="B6" s="118"/>
      <c r="C6" s="118"/>
      <c r="D6" s="140" t="s">
        <v>170</v>
      </c>
      <c r="E6" s="140"/>
      <c r="F6" s="140"/>
    </row>
    <row r="7" spans="1:8" ht="66.75" customHeight="1">
      <c r="A7" s="115"/>
      <c r="B7" s="118"/>
      <c r="C7" s="118"/>
      <c r="D7" s="6" t="s">
        <v>6</v>
      </c>
      <c r="E7" s="66" t="s">
        <v>7</v>
      </c>
      <c r="F7" s="66" t="s">
        <v>8</v>
      </c>
    </row>
    <row r="8" spans="1:8" ht="16.5" customHeight="1">
      <c r="A8" s="143">
        <v>1</v>
      </c>
      <c r="B8" s="101" t="s">
        <v>12</v>
      </c>
      <c r="C8" s="105" t="s">
        <v>13</v>
      </c>
      <c r="D8" s="102">
        <f>E8+F8</f>
        <v>1</v>
      </c>
      <c r="E8" s="102">
        <v>1</v>
      </c>
      <c r="F8" s="102"/>
      <c r="H8" s="14"/>
    </row>
    <row r="9" spans="1:8" ht="16.5" customHeight="1">
      <c r="A9" s="143"/>
      <c r="B9" s="101"/>
      <c r="C9" s="105" t="s">
        <v>14</v>
      </c>
      <c r="D9" s="102">
        <f t="shared" ref="D9:D19" si="0">E9+F9</f>
        <v>0.08</v>
      </c>
      <c r="E9" s="106">
        <f>E11+E13</f>
        <v>0.08</v>
      </c>
      <c r="F9" s="106"/>
    </row>
    <row r="10" spans="1:8" ht="15.75" customHeight="1">
      <c r="A10" s="143"/>
      <c r="B10" s="101" t="s">
        <v>15</v>
      </c>
      <c r="C10" s="105" t="s">
        <v>11</v>
      </c>
      <c r="D10" s="103">
        <f t="shared" si="0"/>
        <v>112.496</v>
      </c>
      <c r="E10" s="106">
        <f>E12+E14</f>
        <v>112.496</v>
      </c>
      <c r="F10" s="107"/>
    </row>
    <row r="11" spans="1:8">
      <c r="A11" s="141" t="s">
        <v>16</v>
      </c>
      <c r="B11" s="142" t="s">
        <v>17</v>
      </c>
      <c r="C11" s="100" t="s">
        <v>14</v>
      </c>
      <c r="D11" s="102">
        <f t="shared" si="0"/>
        <v>0</v>
      </c>
      <c r="E11" s="108"/>
      <c r="F11" s="106"/>
    </row>
    <row r="12" spans="1:8">
      <c r="A12" s="141"/>
      <c r="B12" s="142"/>
      <c r="C12" s="100" t="s">
        <v>11</v>
      </c>
      <c r="D12" s="103">
        <f t="shared" si="0"/>
        <v>0</v>
      </c>
      <c r="E12" s="109"/>
      <c r="F12" s="107"/>
    </row>
    <row r="13" spans="1:8">
      <c r="A13" s="141" t="s">
        <v>18</v>
      </c>
      <c r="B13" s="142" t="s">
        <v>19</v>
      </c>
      <c r="C13" s="100" t="s">
        <v>14</v>
      </c>
      <c r="D13" s="102">
        <f t="shared" si="0"/>
        <v>0.08</v>
      </c>
      <c r="E13" s="108">
        <f>E16+E18</f>
        <v>0.08</v>
      </c>
      <c r="F13" s="106"/>
    </row>
    <row r="14" spans="1:8">
      <c r="A14" s="141"/>
      <c r="B14" s="142"/>
      <c r="C14" s="100" t="s">
        <v>11</v>
      </c>
      <c r="D14" s="103">
        <f t="shared" si="0"/>
        <v>112.496</v>
      </c>
      <c r="E14" s="108">
        <f>E17+E19</f>
        <v>112.496</v>
      </c>
      <c r="F14" s="107"/>
    </row>
    <row r="15" spans="1:8" ht="14.25" customHeight="1">
      <c r="A15" s="104" t="s">
        <v>20</v>
      </c>
      <c r="B15" s="67" t="s">
        <v>21</v>
      </c>
      <c r="C15" s="100" t="s">
        <v>11</v>
      </c>
      <c r="D15" s="103">
        <f t="shared" si="0"/>
        <v>0</v>
      </c>
      <c r="E15" s="109"/>
      <c r="F15" s="107"/>
    </row>
    <row r="16" spans="1:8">
      <c r="A16" s="141" t="s">
        <v>112</v>
      </c>
      <c r="B16" s="142" t="s">
        <v>283</v>
      </c>
      <c r="C16" s="100" t="s">
        <v>14</v>
      </c>
      <c r="D16" s="102">
        <f t="shared" si="0"/>
        <v>0.08</v>
      </c>
      <c r="E16" s="110">
        <v>0.08</v>
      </c>
      <c r="F16" s="106"/>
    </row>
    <row r="17" spans="1:6">
      <c r="A17" s="141"/>
      <c r="B17" s="142"/>
      <c r="C17" s="100" t="s">
        <v>11</v>
      </c>
      <c r="D17" s="103">
        <f t="shared" si="0"/>
        <v>112.496</v>
      </c>
      <c r="E17" s="111">
        <v>112.496</v>
      </c>
      <c r="F17" s="107"/>
    </row>
    <row r="18" spans="1:6">
      <c r="A18" s="141" t="s">
        <v>114</v>
      </c>
      <c r="B18" s="142"/>
      <c r="C18" s="100" t="s">
        <v>14</v>
      </c>
      <c r="D18" s="102">
        <f t="shared" si="0"/>
        <v>0</v>
      </c>
      <c r="E18" s="110"/>
      <c r="F18" s="106"/>
    </row>
    <row r="19" spans="1:6">
      <c r="A19" s="141"/>
      <c r="B19" s="142"/>
      <c r="C19" s="100" t="s">
        <v>11</v>
      </c>
      <c r="D19" s="103">
        <f t="shared" si="0"/>
        <v>0</v>
      </c>
      <c r="E19" s="111"/>
      <c r="F19" s="107"/>
    </row>
  </sheetData>
  <mergeCells count="16">
    <mergeCell ref="A16:A17"/>
    <mergeCell ref="B16:B17"/>
    <mergeCell ref="A18:A19"/>
    <mergeCell ref="B18:B19"/>
    <mergeCell ref="A8:A10"/>
    <mergeCell ref="A11:A12"/>
    <mergeCell ref="B11:B12"/>
    <mergeCell ref="A13:A14"/>
    <mergeCell ref="B13:B14"/>
    <mergeCell ref="A2:F2"/>
    <mergeCell ref="A5:A7"/>
    <mergeCell ref="B5:B7"/>
    <mergeCell ref="C5:C7"/>
    <mergeCell ref="D6:F6"/>
    <mergeCell ref="D5:F5"/>
    <mergeCell ref="A3:F3"/>
  </mergeCells>
  <pageMargins left="0.31496062992125984" right="0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II кв</vt:lpstr>
      <vt:lpstr>I пол-дие</vt:lpstr>
      <vt:lpstr>II кв.косметика</vt:lpstr>
      <vt:lpstr>I пол-дие косметика</vt:lpstr>
      <vt:lpstr>фасады</vt:lpstr>
      <vt:lpstr>кровля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HP</cp:lastModifiedBy>
  <cp:lastPrinted>2016-07-11T13:10:58Z</cp:lastPrinted>
  <dcterms:created xsi:type="dcterms:W3CDTF">2016-07-11T06:45:32Z</dcterms:created>
  <dcterms:modified xsi:type="dcterms:W3CDTF">2016-07-20T12:46:53Z</dcterms:modified>
</cp:coreProperties>
</file>