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890" yWindow="-300" windowWidth="11310" windowHeight="11670"/>
  </bookViews>
  <sheets>
    <sheet name="Для НАЧИСЛЕНИЯ" sheetId="2" r:id="rId1"/>
    <sheet name="Лист1" sheetId="3" r:id="rId2"/>
  </sheets>
  <definedNames>
    <definedName name="_xlnm._FilterDatabase" localSheetId="0" hidden="1">'Для НАЧИСЛЕНИЯ'!$B$10:$C$209</definedName>
  </definedNames>
  <calcPr calcId="145621"/>
</workbook>
</file>

<file path=xl/calcChain.xml><?xml version="1.0" encoding="utf-8"?>
<calcChain xmlns="http://schemas.openxmlformats.org/spreadsheetml/2006/main">
  <c r="E72" i="3" l="1"/>
  <c r="C72" i="3"/>
  <c r="E80" i="3"/>
  <c r="E79" i="3"/>
  <c r="E78" i="3"/>
  <c r="E77" i="3"/>
  <c r="E81" i="3"/>
  <c r="C81" i="3"/>
  <c r="E75" i="3"/>
  <c r="E74" i="3"/>
  <c r="E73" i="3"/>
  <c r="E76" i="3"/>
  <c r="C76" i="3"/>
  <c r="C128" i="3" l="1"/>
  <c r="C127" i="3"/>
  <c r="C113" i="3"/>
  <c r="C112" i="3"/>
  <c r="E71" i="3"/>
  <c r="E70" i="3"/>
  <c r="C71" i="3"/>
  <c r="C70" i="3"/>
  <c r="E12" i="3"/>
  <c r="E11" i="3"/>
  <c r="C12" i="3"/>
  <c r="C11" i="3"/>
  <c r="E191" i="2"/>
  <c r="E104" i="3"/>
  <c r="E103" i="3"/>
  <c r="C104" i="3"/>
  <c r="C103" i="3"/>
  <c r="C83" i="3"/>
  <c r="C82" i="3"/>
  <c r="E115" i="2"/>
  <c r="E23" i="3"/>
  <c r="E22" i="3"/>
  <c r="C23" i="3"/>
  <c r="C22" i="3"/>
  <c r="C91" i="3" l="1"/>
  <c r="C80" i="3"/>
  <c r="C79" i="3"/>
  <c r="C78" i="3"/>
  <c r="C77" i="3"/>
  <c r="C75" i="3"/>
  <c r="C74" i="3"/>
  <c r="C73" i="3"/>
  <c r="C90" i="3" l="1"/>
  <c r="C89" i="3"/>
  <c r="E151" i="2"/>
  <c r="E150" i="2"/>
  <c r="E109" i="2"/>
  <c r="E105" i="2"/>
  <c r="E125" i="3" l="1"/>
  <c r="E124" i="3"/>
  <c r="C125" i="3"/>
  <c r="C124" i="3"/>
  <c r="C122" i="3"/>
  <c r="C121" i="3"/>
  <c r="C119" i="3"/>
  <c r="C118" i="3"/>
  <c r="C116" i="3"/>
  <c r="C115" i="3"/>
  <c r="C110" i="3"/>
  <c r="C109" i="3"/>
  <c r="C107" i="3"/>
  <c r="C106" i="3"/>
  <c r="E101" i="3"/>
  <c r="E100" i="3"/>
  <c r="C101" i="3"/>
  <c r="C100" i="3"/>
  <c r="E98" i="3"/>
  <c r="E97" i="3"/>
  <c r="E96" i="3"/>
  <c r="C98" i="3"/>
  <c r="C97" i="3"/>
  <c r="C96" i="3"/>
  <c r="E94" i="3"/>
  <c r="E93" i="3"/>
  <c r="E92" i="3"/>
  <c r="C94" i="3"/>
  <c r="C93" i="3"/>
  <c r="C92" i="3"/>
  <c r="E86" i="3"/>
  <c r="E85" i="3"/>
  <c r="C87" i="3"/>
  <c r="C86" i="3"/>
  <c r="C85" i="3"/>
  <c r="E68" i="3"/>
  <c r="E67" i="3"/>
  <c r="C68" i="3"/>
  <c r="C67" i="3"/>
  <c r="E65" i="3"/>
  <c r="E64" i="3"/>
  <c r="C65" i="3"/>
  <c r="C64" i="3"/>
  <c r="E62" i="3"/>
  <c r="E61" i="3"/>
  <c r="E60" i="3"/>
  <c r="C62" i="3"/>
  <c r="C61" i="3"/>
  <c r="C60" i="3"/>
  <c r="E58" i="3"/>
  <c r="E57" i="3"/>
  <c r="C58" i="3"/>
  <c r="C57" i="3"/>
  <c r="C56" i="3"/>
  <c r="E54" i="3"/>
  <c r="E53" i="3"/>
  <c r="E52" i="3"/>
  <c r="E51" i="3"/>
  <c r="E50" i="3"/>
  <c r="E49" i="3"/>
  <c r="C54" i="3"/>
  <c r="C53" i="3"/>
  <c r="C52" i="3"/>
  <c r="C51" i="3"/>
  <c r="C50" i="3"/>
  <c r="C49" i="3"/>
  <c r="C47" i="3"/>
  <c r="C46" i="3"/>
  <c r="C44" i="3"/>
  <c r="C43" i="3"/>
  <c r="E41" i="3"/>
  <c r="E40" i="3"/>
  <c r="C41" i="3"/>
  <c r="C40" i="3"/>
  <c r="C38" i="3"/>
  <c r="C37" i="3"/>
  <c r="C35" i="3"/>
  <c r="C34" i="3"/>
  <c r="E32" i="3"/>
  <c r="E31" i="3"/>
  <c r="C32" i="3"/>
  <c r="C31" i="3"/>
  <c r="C29" i="3"/>
  <c r="C28" i="3"/>
  <c r="E26" i="3"/>
  <c r="E25" i="3"/>
  <c r="C26" i="3"/>
  <c r="C25" i="3"/>
  <c r="E20" i="3"/>
  <c r="E19" i="3"/>
  <c r="E18" i="3"/>
  <c r="E17" i="3"/>
  <c r="C20" i="3"/>
  <c r="C19" i="3"/>
  <c r="C18" i="3"/>
  <c r="C17" i="3"/>
  <c r="E15" i="3"/>
  <c r="E14" i="3"/>
  <c r="C15" i="3"/>
  <c r="C14" i="3"/>
  <c r="C9" i="3"/>
  <c r="C8" i="3"/>
  <c r="C6" i="3"/>
  <c r="C5" i="3"/>
  <c r="D126" i="3"/>
  <c r="D105" i="3"/>
  <c r="D102" i="3"/>
  <c r="D99" i="3"/>
  <c r="D95" i="3"/>
  <c r="D88" i="3"/>
  <c r="D81" i="3"/>
  <c r="D76" i="3"/>
  <c r="D72" i="3"/>
  <c r="D69" i="3"/>
  <c r="D66" i="3"/>
  <c r="D63" i="3"/>
  <c r="D59" i="3"/>
  <c r="D55" i="3"/>
  <c r="D42" i="3"/>
  <c r="D33" i="3"/>
  <c r="D27" i="3"/>
  <c r="D24" i="3"/>
  <c r="D21" i="3"/>
  <c r="D16" i="3"/>
  <c r="D13" i="3"/>
  <c r="B129" i="3"/>
  <c r="B126" i="3"/>
  <c r="B123" i="3"/>
  <c r="B120" i="3"/>
  <c r="B117" i="3"/>
  <c r="B114" i="3"/>
  <c r="B111" i="3"/>
  <c r="B108" i="3"/>
  <c r="B105" i="3"/>
  <c r="B102" i="3"/>
  <c r="B99" i="3"/>
  <c r="B95" i="3"/>
  <c r="B91" i="3"/>
  <c r="B88" i="3"/>
  <c r="B84" i="3"/>
  <c r="B81" i="3"/>
  <c r="B76" i="3"/>
  <c r="B72" i="3"/>
  <c r="B69" i="3"/>
  <c r="B66" i="3"/>
  <c r="B60" i="3"/>
  <c r="B63" i="3" s="1"/>
  <c r="B59" i="3"/>
  <c r="B55" i="3"/>
  <c r="B48" i="3"/>
  <c r="B45" i="3"/>
  <c r="B42" i="3"/>
  <c r="B39" i="3"/>
  <c r="B36" i="3"/>
  <c r="B33" i="3"/>
  <c r="B30" i="3"/>
  <c r="B27" i="3"/>
  <c r="B24" i="3"/>
  <c r="B20" i="3"/>
  <c r="B21" i="3" s="1"/>
  <c r="B16" i="3"/>
  <c r="B13" i="3"/>
  <c r="B10" i="3"/>
  <c r="B7" i="3"/>
</calcChain>
</file>

<file path=xl/sharedStrings.xml><?xml version="1.0" encoding="utf-8"?>
<sst xmlns="http://schemas.openxmlformats.org/spreadsheetml/2006/main" count="304" uniqueCount="220">
  <si>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</si>
  <si>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</si>
  <si>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</si>
  <si>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</si>
  <si>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</si>
  <si>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</si>
  <si>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</si>
  <si>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</si>
  <si>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</si>
  <si>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</si>
  <si>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</si>
  <si>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Опочинина ул., д.13</t>
  </si>
  <si>
    <t>Гаванская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</si>
  <si>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</si>
  <si>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</si>
  <si>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</si>
  <si>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</si>
  <si>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</si>
  <si>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</si>
  <si>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</si>
  <si>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</si>
  <si>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</si>
  <si>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</si>
  <si>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</si>
  <si>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</si>
  <si>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</si>
  <si>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</si>
  <si>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</si>
  <si>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</si>
  <si>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</si>
  <si>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</si>
  <si>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</si>
  <si>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</si>
  <si>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</si>
  <si>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</si>
  <si>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</si>
  <si>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</si>
  <si>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</si>
  <si>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д.17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</si>
  <si>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</si>
  <si>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</si>
  <si>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</si>
  <si>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</si>
  <si>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</si>
  <si>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</si>
  <si>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</si>
  <si>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</si>
  <si>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</si>
  <si>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</si>
  <si>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</si>
  <si>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</si>
  <si>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</si>
  <si>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</si>
  <si>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</si>
  <si>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</si>
  <si>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</si>
  <si>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</si>
  <si>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</si>
  <si>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</si>
  <si>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</si>
  <si>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</si>
  <si>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</si>
  <si>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</si>
  <si>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</si>
  <si>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</si>
  <si>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</si>
  <si>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</si>
  <si>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</si>
  <si>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</si>
  <si>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</si>
  <si>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</si>
  <si>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</si>
  <si>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</si>
  <si>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</si>
  <si>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</si>
  <si>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</si>
  <si>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</si>
  <si>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</si>
  <si>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</si>
  <si>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</si>
  <si>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</si>
  <si>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</si>
  <si>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</si>
  <si>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</si>
  <si>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</si>
  <si>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</si>
  <si>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</si>
  <si>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</si>
  <si>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</si>
  <si>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</si>
  <si>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</si>
  <si>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</si>
  <si>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>Гаванская ул., д.24</t>
  </si>
  <si>
    <t>Гаванская ул., д.26</t>
  </si>
  <si>
    <t>Гаванская ул., д.37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</si>
  <si>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</si>
  <si>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</si>
  <si>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</si>
  <si>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</si>
  <si>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</si>
  <si>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</si>
  <si>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</si>
  <si>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</si>
  <si>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</si>
  <si>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</si>
  <si>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</si>
  <si>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</si>
  <si>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</si>
  <si>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Расход   ГВС по показаниям УУТЭ за Сентябрь 2017 года для начисления населению.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</si>
  <si>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</si>
  <si>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</si>
  <si>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</si>
  <si>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</si>
  <si>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</si>
  <si>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</si>
  <si>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</si>
  <si>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</si>
  <si>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</si>
  <si>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</si>
  <si>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</si>
  <si>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д.28 к.2</t>
  </si>
  <si>
    <t>Беринга ул., д.26 к.3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</si>
  <si>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</si>
  <si>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</si>
  <si>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</si>
  <si>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</si>
  <si>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,д.6</t>
  </si>
  <si>
    <t>Гаванская ул. ,д.7</t>
  </si>
  <si>
    <t>Гаванская ул. ,д.9</t>
  </si>
  <si>
    <t>Гаванская ул. ,д.10</t>
  </si>
  <si>
    <t>Гаванская ул., д.11</t>
  </si>
  <si>
    <t>Среднегаванский пр., д.14</t>
  </si>
  <si>
    <t>Гаванская ул., д.17</t>
  </si>
  <si>
    <t>Гаванская ул., д.19/101</t>
  </si>
  <si>
    <t>Гаванская ул., д.34</t>
  </si>
  <si>
    <t>Гаванская ул., д.38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</si>
  <si>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</si>
  <si>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</si>
  <si>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</si>
  <si>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</si>
  <si>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</si>
  <si>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</si>
  <si>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</si>
  <si>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</si>
  <si>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</si>
  <si>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</si>
  <si>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</si>
  <si>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</si>
  <si>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</si>
  <si>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</si>
  <si>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</si>
  <si>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</si>
  <si>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</si>
  <si>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</si>
  <si>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</si>
  <si>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д.5</t>
  </si>
  <si>
    <t>Наличная ул., д.7</t>
  </si>
  <si>
    <t xml:space="preserve">Наличная ул., д.15 </t>
  </si>
  <si>
    <t>Наличная ул., д.12</t>
  </si>
  <si>
    <t>Наличная ул., д.14</t>
  </si>
  <si>
    <t>Наличная ул., д.19</t>
  </si>
  <si>
    <t>Наличная ул., д.19 к.2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</si>
  <si>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</si>
  <si>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</si>
  <si>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</si>
  <si>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</si>
  <si>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</si>
  <si>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</si>
  <si>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</si>
  <si>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</si>
  <si>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</si>
  <si>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</si>
  <si>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</si>
  <si>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</si>
  <si>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</si>
  <si>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</si>
  <si>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Нахимова ул., д.14/41 лит.А</t>
  </si>
  <si>
    <t>Нахимова ул., д.14/41 лит.Б</t>
  </si>
  <si>
    <t>Опочинина ул., д.6</t>
  </si>
  <si>
    <t>Остоумова ул., д.10</t>
  </si>
  <si>
    <t>Среднегаванский пр., д.2/20 лит.А</t>
  </si>
  <si>
    <t>Среднегаванский пр., д.2/20 лит.Б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</si>
  <si>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</si>
  <si>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</si>
  <si>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</si>
  <si>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</si>
  <si>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</si>
  <si>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Средний пр., д.99/18 Гаванская лит.А</t>
  </si>
  <si>
    <t>Шевченко ул., д.9</t>
  </si>
  <si>
    <t>Шевченко ул., д.11</t>
  </si>
  <si>
    <t>Весельная ул., д. 11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</si>
  <si>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</si>
  <si>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</si>
  <si>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</si>
  <si>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</si>
  <si>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</si>
  <si>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</si>
  <si>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</si>
  <si>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</si>
  <si>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</si>
  <si>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д.34</t>
  </si>
  <si>
    <t>Шевченко ул., д.37</t>
  </si>
  <si>
    <t>Малый пр., д.70</t>
  </si>
  <si>
    <t xml:space="preserve">Отоп. Октябрь </t>
  </si>
  <si>
    <t xml:space="preserve">ГВС </t>
  </si>
  <si>
    <t>Расход   ГВС и отопления по показаниям УУТЭ за Октябрь месяц 2017 года для начисления населению.</t>
  </si>
  <si>
    <t>Специалист УКР                                                                                                                                                                                         О.П. Фомина</t>
  </si>
  <si>
    <t>19 линия д.6</t>
  </si>
  <si>
    <t>Общая площадь дома</t>
  </si>
  <si>
    <t>18 линия д.13</t>
  </si>
  <si>
    <t>Гаванская ул., д.14 лит.Д (+Г)</t>
  </si>
  <si>
    <t>Гаванская ул., д.47 А (+УМВД)</t>
  </si>
  <si>
    <t>Кол-во человек</t>
  </si>
  <si>
    <t>ОТОПЛЕНИЯ</t>
  </si>
  <si>
    <t>ГВС</t>
  </si>
  <si>
    <t>Шевченко ул., д.16 (+Д)</t>
  </si>
  <si>
    <t>Беринга ул., д.32 к.1</t>
  </si>
  <si>
    <t>Детская ул., д.17 ж/д.</t>
  </si>
  <si>
    <t>Детская ул., д.17А с гвс общ.</t>
  </si>
  <si>
    <t>Детская ул., д.17 ж/д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</si>
</sst>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2" xfId="0" applyBorder="1"/>
    <xf numFmtId="0" fontId="8" fillId="0" borderId="2" xfId="0" applyFont="1" applyBorder="1"/>
    <xf numFmtId="164" fontId="0" fillId="0" borderId="2" xfId="0" applyNumberFormat="1" applyBorder="1"/>
    <xf numFmtId="164" fontId="8" fillId="0" borderId="2" xfId="0" applyNumberFormat="1" applyFont="1" applyBorder="1"/>
    <xf numFmtId="0" fontId="3" fillId="2" borderId="2" xfId="0" applyFont="1" applyFill="1" applyBorder="1" applyAlignment="1">
      <alignment horizontal="left" vertical="center"/>
    </xf>
    <xf numFmtId="2" fontId="0" fillId="0" borderId="2" xfId="0" applyNumberFormat="1" applyBorder="1"/>
    <xf numFmtId="0" fontId="3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0" borderId="2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3"/>
  <sheetViews>
    <sheetView tabSelected="1" topLeftCell="B153" workbookViewId="0">
      <selection activeCell="H170" sqref="H170"/>
    </sheetView>
  </sheetViews>
  <sheetFormatPr defaultRowHeight="15" x14ac:dyDescent="0.25"/>
  <cols>
    <col min="1" max="1" width="0" style="3" hidden="1" customWidth="1"/>
    <col min="2" max="2" width="6" style="3" customWidth="1"/>
    <col min="3" max="3" width="45.5703125" style="6" customWidth="1"/>
    <col min="4" max="4" width="11.5703125" style="14" customWidth="1"/>
    <col min="5" max="5" width="11.5703125" style="2" customWidth="1"/>
    <col min="6" max="6" width="24.28515625" style="3" customWidth="1"/>
    <col min="7" max="7" width="9.140625" style="3" customWidth="1"/>
    <col min="8" max="8" width="9.85546875" style="3" customWidth="1"/>
    <col min="9" max="9" width="6.85546875" style="3" customWidth="1"/>
    <col min="10" max="10" width="10.5703125" style="3" customWidth="1"/>
    <col min="11" max="16384" width="9.140625" style="3"/>
  </cols>
  <sheetData>
    <row r="1" spans="1:10" ht="15" hidden="1" customHeight="1" x14ac:dyDescent="0.25"/>
    <row r="2" spans="1:10" ht="15" hidden="1" customHeight="1" x14ac:dyDescent="0.25"/>
    <row r="3" spans="1:10" ht="15" hidden="1" customHeight="1" x14ac:dyDescent="0.25"/>
    <row r="4" spans="1:10" ht="15" hidden="1" customHeight="1" x14ac:dyDescent="0.25"/>
    <row r="5" spans="1:10" ht="15" hidden="1" customHeight="1" x14ac:dyDescent="0.25"/>
    <row r="6" spans="1:10" ht="38.25" hidden="1" customHeight="1" x14ac:dyDescent="0.25">
      <c r="B6" s="22" t="s">
        <v>108</v>
      </c>
      <c r="C6" s="22"/>
      <c r="D6" s="22"/>
      <c r="E6" s="22"/>
    </row>
    <row r="7" spans="1:10" ht="38.25" customHeight="1" x14ac:dyDescent="0.25">
      <c r="B7" s="33" t="s">
        <v>205</v>
      </c>
      <c r="C7" s="33"/>
      <c r="D7" s="33"/>
      <c r="E7" s="33"/>
    </row>
    <row r="8" spans="1:10" ht="15" customHeight="1" x14ac:dyDescent="0.25">
      <c r="A8" s="21" t="s">
        <v>88</v>
      </c>
      <c r="B8" s="23" t="s">
        <v>60</v>
      </c>
      <c r="C8" s="26" t="s">
        <v>0</v>
      </c>
      <c r="D8" s="29" t="s">
        <v>203</v>
      </c>
      <c r="E8" s="29" t="s">
        <v>204</v>
      </c>
      <c r="J8" s="34"/>
    </row>
    <row r="9" spans="1:10" ht="95.25" customHeight="1" x14ac:dyDescent="0.25">
      <c r="A9" s="21"/>
      <c r="B9" s="24"/>
      <c r="C9" s="27"/>
      <c r="D9" s="30"/>
      <c r="E9" s="30"/>
      <c r="J9" s="34"/>
    </row>
    <row r="10" spans="1:10" ht="30" customHeight="1" x14ac:dyDescent="0.25">
      <c r="A10" s="21"/>
      <c r="B10" s="25"/>
      <c r="C10" s="28"/>
      <c r="D10" s="31"/>
      <c r="E10" s="31"/>
      <c r="J10" s="34"/>
    </row>
    <row r="11" spans="1:10" ht="18.75" x14ac:dyDescent="0.25">
      <c r="A11" s="4">
        <v>1</v>
      </c>
      <c r="B11" s="7">
        <v>1</v>
      </c>
      <c r="C11" s="1" t="s">
        <v>61</v>
      </c>
      <c r="D11" s="4">
        <v>91.009999999999991</v>
      </c>
      <c r="E11" s="4">
        <v>75.67</v>
      </c>
    </row>
    <row r="12" spans="1:10" ht="18.75" x14ac:dyDescent="0.25">
      <c r="A12" s="4"/>
      <c r="B12" s="7">
        <v>2</v>
      </c>
      <c r="C12" s="1" t="s">
        <v>109</v>
      </c>
      <c r="D12" s="4">
        <v>63.760000000000005</v>
      </c>
      <c r="E12" s="4"/>
    </row>
    <row r="13" spans="1:10" ht="18.75" x14ac:dyDescent="0.25">
      <c r="A13" s="4"/>
      <c r="B13" s="7">
        <v>3</v>
      </c>
      <c r="C13" s="1" t="s">
        <v>110</v>
      </c>
      <c r="D13" s="4">
        <v>122.09</v>
      </c>
      <c r="E13" s="4"/>
    </row>
    <row r="14" spans="1:10" ht="18.75" x14ac:dyDescent="0.25">
      <c r="A14" s="4"/>
      <c r="B14" s="7">
        <v>4</v>
      </c>
      <c r="C14" s="1" t="s">
        <v>111</v>
      </c>
      <c r="D14" s="4">
        <v>55.42</v>
      </c>
      <c r="E14" s="4"/>
    </row>
    <row r="15" spans="1:10" ht="18.75" x14ac:dyDescent="0.25">
      <c r="A15" s="4"/>
      <c r="B15" s="7">
        <v>5</v>
      </c>
      <c r="C15" s="1" t="s">
        <v>112</v>
      </c>
      <c r="D15" s="4">
        <v>127.63</v>
      </c>
      <c r="E15" s="4"/>
    </row>
    <row r="16" spans="1:10" ht="18.75" x14ac:dyDescent="0.25">
      <c r="A16" s="4"/>
      <c r="B16" s="7">
        <v>6</v>
      </c>
      <c r="C16" s="1" t="s">
        <v>113</v>
      </c>
      <c r="D16" s="4">
        <v>95.570000000000007</v>
      </c>
      <c r="E16" s="4"/>
    </row>
    <row r="17" spans="1:5" ht="18.75" x14ac:dyDescent="0.25">
      <c r="A17" s="4"/>
      <c r="B17" s="7">
        <v>7</v>
      </c>
      <c r="C17" s="1" t="s">
        <v>114</v>
      </c>
      <c r="D17" s="4">
        <v>69.150000000000006</v>
      </c>
      <c r="E17" s="4"/>
    </row>
    <row r="18" spans="1:5" ht="18.75" x14ac:dyDescent="0.25">
      <c r="A18" s="4"/>
      <c r="B18" s="7">
        <v>8</v>
      </c>
      <c r="C18" s="1" t="s">
        <v>115</v>
      </c>
      <c r="D18" s="4">
        <v>92.72</v>
      </c>
      <c r="E18" s="4"/>
    </row>
    <row r="19" spans="1:5" ht="18.75" x14ac:dyDescent="0.25">
      <c r="A19" s="4"/>
      <c r="B19" s="7">
        <v>9</v>
      </c>
      <c r="C19" s="1" t="s">
        <v>116</v>
      </c>
      <c r="D19" s="4">
        <v>95.570000000000007</v>
      </c>
      <c r="E19" s="4"/>
    </row>
    <row r="20" spans="1:5" ht="18.75" x14ac:dyDescent="0.25">
      <c r="A20" s="4"/>
      <c r="B20" s="7">
        <v>10</v>
      </c>
      <c r="C20" s="1" t="s">
        <v>117</v>
      </c>
      <c r="D20" s="4">
        <v>59.41</v>
      </c>
      <c r="E20" s="4"/>
    </row>
    <row r="21" spans="1:5" ht="18.75" x14ac:dyDescent="0.25">
      <c r="A21" s="4"/>
      <c r="B21" s="7">
        <v>11</v>
      </c>
      <c r="C21" s="1" t="s">
        <v>118</v>
      </c>
      <c r="D21" s="4">
        <v>80.59</v>
      </c>
      <c r="E21" s="4"/>
    </row>
    <row r="22" spans="1:5" ht="18.75" x14ac:dyDescent="0.25">
      <c r="A22" s="4"/>
      <c r="B22" s="7">
        <v>12</v>
      </c>
      <c r="C22" s="1" t="s">
        <v>119</v>
      </c>
      <c r="D22" s="4">
        <v>39.229999999999997</v>
      </c>
      <c r="E22" s="4"/>
    </row>
    <row r="23" spans="1:5" ht="18.75" x14ac:dyDescent="0.25">
      <c r="A23" s="4"/>
      <c r="B23" s="7">
        <v>13</v>
      </c>
      <c r="C23" s="1" t="s">
        <v>121</v>
      </c>
      <c r="D23" s="4">
        <v>73</v>
      </c>
      <c r="E23" s="4"/>
    </row>
    <row r="24" spans="1:5" ht="18.75" x14ac:dyDescent="0.25">
      <c r="A24" s="4"/>
      <c r="B24" s="7">
        <v>14</v>
      </c>
      <c r="C24" s="1" t="s">
        <v>120</v>
      </c>
      <c r="D24" s="4">
        <v>64.95</v>
      </c>
      <c r="E24" s="4"/>
    </row>
    <row r="25" spans="1:5" ht="18.75" x14ac:dyDescent="0.25">
      <c r="A25" s="4"/>
      <c r="B25" s="7">
        <v>15</v>
      </c>
      <c r="C25" s="1" t="s">
        <v>216</v>
      </c>
      <c r="D25" s="4">
        <v>83.71</v>
      </c>
      <c r="E25" s="4">
        <v>424.5</v>
      </c>
    </row>
    <row r="26" spans="1:5" s="2" customFormat="1" ht="18.75" x14ac:dyDescent="0.25">
      <c r="A26" s="4">
        <v>1</v>
      </c>
      <c r="B26" s="7">
        <v>16</v>
      </c>
      <c r="C26" s="1" t="s">
        <v>1</v>
      </c>
      <c r="D26" s="4">
        <v>85.82</v>
      </c>
      <c r="E26" s="8">
        <v>672.68</v>
      </c>
    </row>
    <row r="27" spans="1:5" s="2" customFormat="1" ht="18.75" x14ac:dyDescent="0.25">
      <c r="A27" s="4"/>
      <c r="B27" s="7">
        <v>17</v>
      </c>
      <c r="C27" s="1" t="s">
        <v>122</v>
      </c>
      <c r="D27" s="4">
        <v>145.29</v>
      </c>
      <c r="E27" s="8"/>
    </row>
    <row r="28" spans="1:5" s="2" customFormat="1" ht="18.75" x14ac:dyDescent="0.25">
      <c r="A28" s="4">
        <v>1</v>
      </c>
      <c r="B28" s="7">
        <v>18</v>
      </c>
      <c r="C28" s="1" t="s">
        <v>2</v>
      </c>
      <c r="D28" s="4">
        <v>90.93</v>
      </c>
      <c r="E28" s="8">
        <v>332.64</v>
      </c>
    </row>
    <row r="29" spans="1:5" s="2" customFormat="1" ht="18.75" x14ac:dyDescent="0.25">
      <c r="A29" s="4">
        <v>1</v>
      </c>
      <c r="B29" s="7">
        <v>19</v>
      </c>
      <c r="C29" s="1" t="s">
        <v>3</v>
      </c>
      <c r="D29" s="4">
        <v>60.79</v>
      </c>
      <c r="E29" s="8">
        <v>280.89</v>
      </c>
    </row>
    <row r="30" spans="1:5" s="2" customFormat="1" ht="18" customHeight="1" x14ac:dyDescent="0.25">
      <c r="A30" s="4">
        <v>1</v>
      </c>
      <c r="B30" s="7">
        <v>20</v>
      </c>
      <c r="C30" s="1" t="s">
        <v>4</v>
      </c>
      <c r="D30" s="4">
        <v>27.669999999999998</v>
      </c>
      <c r="E30" s="8">
        <v>128.34</v>
      </c>
    </row>
    <row r="31" spans="1:5" s="2" customFormat="1" ht="20.25" customHeight="1" x14ac:dyDescent="0.25">
      <c r="A31" s="4"/>
      <c r="B31" s="7">
        <v>21</v>
      </c>
      <c r="C31" s="1" t="s">
        <v>5</v>
      </c>
      <c r="D31" s="4">
        <v>32.700000000000003</v>
      </c>
      <c r="E31" s="8">
        <v>83.7</v>
      </c>
    </row>
    <row r="32" spans="1:5" s="2" customFormat="1" ht="18.75" x14ac:dyDescent="0.25">
      <c r="A32" s="4">
        <v>1</v>
      </c>
      <c r="B32" s="7">
        <v>22</v>
      </c>
      <c r="C32" s="1" t="s">
        <v>6</v>
      </c>
      <c r="D32" s="4">
        <v>76.290000000000006</v>
      </c>
      <c r="E32" s="8">
        <v>294.37</v>
      </c>
    </row>
    <row r="33" spans="1:5" s="2" customFormat="1" ht="18.75" x14ac:dyDescent="0.25">
      <c r="A33" s="4">
        <v>1</v>
      </c>
      <c r="B33" s="7">
        <v>23</v>
      </c>
      <c r="C33" s="1" t="s">
        <v>7</v>
      </c>
      <c r="D33" s="4">
        <v>83.26</v>
      </c>
      <c r="E33" s="8">
        <v>440.78</v>
      </c>
    </row>
    <row r="34" spans="1:5" s="2" customFormat="1" ht="18.75" x14ac:dyDescent="0.25">
      <c r="A34" s="4"/>
      <c r="B34" s="7">
        <v>24</v>
      </c>
      <c r="C34" s="1" t="s">
        <v>62</v>
      </c>
      <c r="D34" s="4">
        <v>26.41</v>
      </c>
      <c r="E34" s="8">
        <v>168.86</v>
      </c>
    </row>
    <row r="35" spans="1:5" s="2" customFormat="1" ht="18.75" x14ac:dyDescent="0.25">
      <c r="A35" s="4"/>
      <c r="B35" s="7">
        <v>25</v>
      </c>
      <c r="C35" s="1" t="s">
        <v>63</v>
      </c>
      <c r="D35" s="4">
        <v>24.59</v>
      </c>
      <c r="E35" s="8">
        <v>144.72999999999999</v>
      </c>
    </row>
    <row r="36" spans="1:5" s="2" customFormat="1" ht="18.75" x14ac:dyDescent="0.25">
      <c r="A36" s="4"/>
      <c r="B36" s="7">
        <v>26</v>
      </c>
      <c r="C36" s="1" t="s">
        <v>8</v>
      </c>
      <c r="D36" s="4">
        <v>62.27</v>
      </c>
      <c r="E36" s="8">
        <v>260.95999999999998</v>
      </c>
    </row>
    <row r="37" spans="1:5" s="2" customFormat="1" ht="18.75" customHeight="1" x14ac:dyDescent="0.25">
      <c r="A37" s="4">
        <v>1</v>
      </c>
      <c r="B37" s="7">
        <v>27</v>
      </c>
      <c r="C37" s="1" t="s">
        <v>64</v>
      </c>
      <c r="D37" s="4">
        <v>46.11</v>
      </c>
      <c r="E37" s="8">
        <v>311.22000000000003</v>
      </c>
    </row>
    <row r="38" spans="1:5" s="2" customFormat="1" ht="18.75" x14ac:dyDescent="0.25">
      <c r="A38" s="4"/>
      <c r="B38" s="7">
        <v>28</v>
      </c>
      <c r="C38" s="1" t="s">
        <v>65</v>
      </c>
      <c r="D38" s="4">
        <v>12.04</v>
      </c>
      <c r="E38" s="8">
        <v>47.68</v>
      </c>
    </row>
    <row r="39" spans="1:5" s="2" customFormat="1" ht="18.75" customHeight="1" x14ac:dyDescent="0.25">
      <c r="A39" s="4">
        <v>1</v>
      </c>
      <c r="B39" s="7">
        <v>29</v>
      </c>
      <c r="C39" s="1" t="s">
        <v>66</v>
      </c>
      <c r="D39" s="4">
        <v>164.41</v>
      </c>
      <c r="E39" s="4">
        <v>758.25</v>
      </c>
    </row>
    <row r="40" spans="1:5" s="2" customFormat="1" ht="18.75" x14ac:dyDescent="0.25">
      <c r="A40" s="4"/>
      <c r="B40" s="7">
        <v>30</v>
      </c>
      <c r="C40" s="1" t="s">
        <v>67</v>
      </c>
      <c r="D40" s="4">
        <v>46.09</v>
      </c>
      <c r="E40" s="8">
        <v>191.62</v>
      </c>
    </row>
    <row r="41" spans="1:5" s="2" customFormat="1" ht="18.75" x14ac:dyDescent="0.25">
      <c r="A41" s="4"/>
      <c r="B41" s="7">
        <v>31</v>
      </c>
      <c r="C41" s="1" t="s">
        <v>123</v>
      </c>
      <c r="D41" s="4">
        <v>42.22</v>
      </c>
      <c r="E41" s="8"/>
    </row>
    <row r="42" spans="1:5" s="2" customFormat="1" ht="18.75" x14ac:dyDescent="0.25">
      <c r="A42" s="4">
        <v>1</v>
      </c>
      <c r="B42" s="7">
        <v>32</v>
      </c>
      <c r="C42" s="1" t="s">
        <v>9</v>
      </c>
      <c r="D42" s="4">
        <v>77.510000000000005</v>
      </c>
      <c r="E42" s="8">
        <v>508.79</v>
      </c>
    </row>
    <row r="43" spans="1:5" s="2" customFormat="1" ht="18.75" x14ac:dyDescent="0.25">
      <c r="A43" s="4"/>
      <c r="B43" s="7">
        <v>33</v>
      </c>
      <c r="C43" s="1" t="s">
        <v>124</v>
      </c>
      <c r="D43" s="4">
        <v>77.62</v>
      </c>
      <c r="E43" s="8"/>
    </row>
    <row r="44" spans="1:5" s="2" customFormat="1" ht="18.75" x14ac:dyDescent="0.25">
      <c r="A44" s="4"/>
      <c r="B44" s="7">
        <v>34</v>
      </c>
      <c r="C44" s="1" t="s">
        <v>125</v>
      </c>
      <c r="D44" s="4">
        <v>99.95</v>
      </c>
      <c r="E44" s="8"/>
    </row>
    <row r="45" spans="1:5" s="2" customFormat="1" ht="18.75" x14ac:dyDescent="0.25">
      <c r="A45" s="4">
        <v>1</v>
      </c>
      <c r="B45" s="7">
        <v>35</v>
      </c>
      <c r="C45" s="1" t="s">
        <v>10</v>
      </c>
      <c r="D45" s="4">
        <v>83.289999999999992</v>
      </c>
      <c r="E45" s="8">
        <v>403.63</v>
      </c>
    </row>
    <row r="46" spans="1:5" s="2" customFormat="1" ht="18.75" x14ac:dyDescent="0.25">
      <c r="A46" s="4"/>
      <c r="B46" s="7">
        <v>36</v>
      </c>
      <c r="C46" s="1" t="s">
        <v>126</v>
      </c>
      <c r="D46" s="4">
        <v>90.37</v>
      </c>
      <c r="E46" s="8"/>
    </row>
    <row r="47" spans="1:5" s="2" customFormat="1" ht="18.75" x14ac:dyDescent="0.25">
      <c r="A47" s="4"/>
      <c r="B47" s="7">
        <v>37</v>
      </c>
      <c r="C47" s="1" t="s">
        <v>11</v>
      </c>
      <c r="D47" s="4">
        <v>79.790000000000006</v>
      </c>
      <c r="E47" s="8">
        <v>304.56</v>
      </c>
    </row>
    <row r="48" spans="1:5" s="2" customFormat="1" ht="18.75" x14ac:dyDescent="0.25">
      <c r="A48" s="4"/>
      <c r="B48" s="7">
        <v>38</v>
      </c>
      <c r="C48" s="1" t="s">
        <v>90</v>
      </c>
      <c r="D48" s="4">
        <v>58.61</v>
      </c>
      <c r="E48" s="8">
        <v>207.77</v>
      </c>
    </row>
    <row r="49" spans="1:5" s="2" customFormat="1" ht="18.75" x14ac:dyDescent="0.25">
      <c r="A49" s="4"/>
      <c r="B49" s="7">
        <v>39</v>
      </c>
      <c r="C49" s="1" t="s">
        <v>91</v>
      </c>
      <c r="D49" s="4">
        <v>60.76</v>
      </c>
      <c r="E49" s="8">
        <v>212.16</v>
      </c>
    </row>
    <row r="50" spans="1:5" s="2" customFormat="1" ht="18.75" x14ac:dyDescent="0.25">
      <c r="A50" s="4"/>
      <c r="B50" s="7">
        <v>40</v>
      </c>
      <c r="C50" s="1" t="s">
        <v>127</v>
      </c>
      <c r="D50" s="4">
        <v>66.22</v>
      </c>
      <c r="E50" s="8"/>
    </row>
    <row r="51" spans="1:5" s="2" customFormat="1" ht="18.75" x14ac:dyDescent="0.25">
      <c r="A51" s="4"/>
      <c r="B51" s="7">
        <v>41</v>
      </c>
      <c r="C51" s="1" t="s">
        <v>128</v>
      </c>
      <c r="D51" s="4">
        <v>56.6</v>
      </c>
      <c r="E51" s="8"/>
    </row>
    <row r="52" spans="1:5" s="2" customFormat="1" ht="18.75" x14ac:dyDescent="0.25">
      <c r="A52" s="4"/>
      <c r="B52" s="7">
        <v>42</v>
      </c>
      <c r="C52" s="1" t="s">
        <v>129</v>
      </c>
      <c r="D52" s="4">
        <v>58.69</v>
      </c>
      <c r="E52" s="8"/>
    </row>
    <row r="53" spans="1:5" s="2" customFormat="1" ht="18.75" x14ac:dyDescent="0.25">
      <c r="A53" s="4"/>
      <c r="B53" s="7">
        <v>43</v>
      </c>
      <c r="C53" s="1" t="s">
        <v>12</v>
      </c>
      <c r="D53" s="4">
        <v>15.14</v>
      </c>
      <c r="E53" s="8">
        <v>58.63</v>
      </c>
    </row>
    <row r="54" spans="1:5" s="2" customFormat="1" ht="18.75" x14ac:dyDescent="0.25">
      <c r="A54" s="4"/>
      <c r="B54" s="7">
        <v>44</v>
      </c>
      <c r="C54" s="1" t="s">
        <v>130</v>
      </c>
      <c r="D54" s="4">
        <v>149.22999999999999</v>
      </c>
      <c r="E54" s="8"/>
    </row>
    <row r="55" spans="1:5" s="2" customFormat="1" ht="18.75" x14ac:dyDescent="0.25">
      <c r="A55" s="4"/>
      <c r="B55" s="7">
        <v>45</v>
      </c>
      <c r="C55" s="1" t="s">
        <v>131</v>
      </c>
      <c r="D55" s="4">
        <v>29.97</v>
      </c>
      <c r="E55" s="8"/>
    </row>
    <row r="56" spans="1:5" s="2" customFormat="1" ht="18.75" customHeight="1" x14ac:dyDescent="0.25">
      <c r="A56" s="4">
        <v>1</v>
      </c>
      <c r="B56" s="7">
        <v>46</v>
      </c>
      <c r="C56" s="1" t="s">
        <v>78</v>
      </c>
      <c r="D56" s="4">
        <v>10.36</v>
      </c>
      <c r="E56" s="8">
        <v>40.03</v>
      </c>
    </row>
    <row r="57" spans="1:5" s="2" customFormat="1" ht="18.75" x14ac:dyDescent="0.25">
      <c r="A57" s="4"/>
      <c r="B57" s="7">
        <v>47</v>
      </c>
      <c r="C57" s="1" t="s">
        <v>77</v>
      </c>
      <c r="D57" s="4">
        <v>19.86</v>
      </c>
      <c r="E57" s="8">
        <v>70.83</v>
      </c>
    </row>
    <row r="58" spans="1:5" s="2" customFormat="1" ht="18.75" x14ac:dyDescent="0.25">
      <c r="A58" s="4">
        <v>1</v>
      </c>
      <c r="B58" s="7">
        <v>48</v>
      </c>
      <c r="C58" s="1" t="s">
        <v>13</v>
      </c>
      <c r="D58" s="4">
        <v>119.46</v>
      </c>
      <c r="E58" s="8">
        <v>369.27</v>
      </c>
    </row>
    <row r="59" spans="1:5" s="2" customFormat="1" ht="18.75" x14ac:dyDescent="0.25">
      <c r="A59" s="4"/>
      <c r="B59" s="7">
        <v>49</v>
      </c>
      <c r="C59" s="1" t="s">
        <v>132</v>
      </c>
      <c r="D59" s="4">
        <v>68.260000000000005</v>
      </c>
      <c r="E59" s="8"/>
    </row>
    <row r="60" spans="1:5" s="2" customFormat="1" ht="18.75" x14ac:dyDescent="0.25">
      <c r="A60" s="4">
        <v>2</v>
      </c>
      <c r="B60" s="7">
        <v>50</v>
      </c>
      <c r="C60" s="1" t="s">
        <v>14</v>
      </c>
      <c r="D60" s="4">
        <v>162.49999999999997</v>
      </c>
      <c r="E60" s="8">
        <v>535.78</v>
      </c>
    </row>
    <row r="61" spans="1:5" s="2" customFormat="1" ht="18.75" hidden="1" customHeight="1" x14ac:dyDescent="0.25">
      <c r="A61" s="4"/>
      <c r="B61" s="7">
        <v>51</v>
      </c>
      <c r="C61" s="1" t="s">
        <v>133</v>
      </c>
      <c r="D61" s="4">
        <v>0</v>
      </c>
      <c r="E61" s="8"/>
    </row>
    <row r="62" spans="1:5" s="2" customFormat="1" ht="18.75" x14ac:dyDescent="0.25">
      <c r="A62" s="4"/>
      <c r="B62" s="7">
        <v>52</v>
      </c>
      <c r="C62" s="1" t="s">
        <v>92</v>
      </c>
      <c r="D62" s="4">
        <v>94.3</v>
      </c>
      <c r="E62" s="8"/>
    </row>
    <row r="63" spans="1:5" s="2" customFormat="1" ht="18.75" x14ac:dyDescent="0.25">
      <c r="A63" s="4"/>
      <c r="B63" s="7">
        <v>53</v>
      </c>
      <c r="C63" s="1" t="s">
        <v>93</v>
      </c>
      <c r="D63" s="4">
        <v>13.19</v>
      </c>
      <c r="E63" s="12">
        <v>105.63</v>
      </c>
    </row>
    <row r="64" spans="1:5" s="2" customFormat="1" ht="18.75" x14ac:dyDescent="0.25">
      <c r="A64" s="4">
        <v>1</v>
      </c>
      <c r="B64" s="7">
        <v>54</v>
      </c>
      <c r="C64" s="1" t="s">
        <v>15</v>
      </c>
      <c r="D64" s="4">
        <v>187</v>
      </c>
      <c r="E64" s="8">
        <v>628.66</v>
      </c>
    </row>
    <row r="65" spans="1:5" s="2" customFormat="1" ht="18.75" hidden="1" customHeight="1" x14ac:dyDescent="0.25">
      <c r="A65" s="4"/>
      <c r="B65" s="7">
        <v>55</v>
      </c>
      <c r="C65" s="1" t="s">
        <v>134</v>
      </c>
      <c r="D65" s="4">
        <v>0</v>
      </c>
      <c r="E65" s="8"/>
    </row>
    <row r="66" spans="1:5" s="2" customFormat="1" ht="18.75" x14ac:dyDescent="0.25">
      <c r="A66" s="4"/>
      <c r="B66" s="7">
        <v>56</v>
      </c>
      <c r="C66" s="1" t="s">
        <v>94</v>
      </c>
      <c r="D66" s="4">
        <v>139.49</v>
      </c>
      <c r="E66" s="8"/>
    </row>
    <row r="67" spans="1:5" s="2" customFormat="1" ht="18.75" x14ac:dyDescent="0.25">
      <c r="A67" s="4"/>
      <c r="B67" s="7">
        <v>57</v>
      </c>
      <c r="C67" s="1" t="s">
        <v>135</v>
      </c>
      <c r="D67" s="4">
        <v>96.66</v>
      </c>
      <c r="E67" s="8"/>
    </row>
    <row r="68" spans="1:5" s="2" customFormat="1" ht="18.75" x14ac:dyDescent="0.25">
      <c r="A68" s="4"/>
      <c r="B68" s="7">
        <v>58</v>
      </c>
      <c r="C68" s="1" t="s">
        <v>16</v>
      </c>
      <c r="D68" s="4">
        <v>11.51</v>
      </c>
      <c r="E68" s="8">
        <v>44.17</v>
      </c>
    </row>
    <row r="69" spans="1:5" s="2" customFormat="1" ht="18.75" x14ac:dyDescent="0.25">
      <c r="A69" s="4"/>
      <c r="B69" s="7">
        <v>59</v>
      </c>
      <c r="C69" s="1" t="s">
        <v>136</v>
      </c>
      <c r="D69" s="4">
        <v>123.44</v>
      </c>
      <c r="E69" s="8"/>
    </row>
    <row r="70" spans="1:5" s="2" customFormat="1" ht="18.75" x14ac:dyDescent="0.25">
      <c r="A70" s="4"/>
      <c r="B70" s="7">
        <v>60</v>
      </c>
      <c r="C70" s="1" t="s">
        <v>137</v>
      </c>
      <c r="D70" s="4">
        <v>102.41</v>
      </c>
      <c r="E70" s="8"/>
    </row>
    <row r="71" spans="1:5" s="2" customFormat="1" ht="18.75" x14ac:dyDescent="0.25">
      <c r="A71" s="4"/>
      <c r="B71" s="7">
        <v>61</v>
      </c>
      <c r="C71" s="1" t="s">
        <v>17</v>
      </c>
      <c r="D71" s="4">
        <v>66.33</v>
      </c>
      <c r="E71" s="8">
        <v>484.32</v>
      </c>
    </row>
    <row r="72" spans="1:5" s="2" customFormat="1" ht="18.75" x14ac:dyDescent="0.25">
      <c r="A72" s="4"/>
      <c r="B72" s="7">
        <v>62</v>
      </c>
      <c r="C72" s="1" t="s">
        <v>138</v>
      </c>
      <c r="D72" s="4">
        <v>133.38</v>
      </c>
      <c r="E72" s="8"/>
    </row>
    <row r="73" spans="1:5" s="2" customFormat="1" ht="18.75" x14ac:dyDescent="0.25">
      <c r="A73" s="4"/>
      <c r="B73" s="7">
        <v>63</v>
      </c>
      <c r="C73" s="1" t="s">
        <v>139</v>
      </c>
      <c r="D73" s="4">
        <v>104.21</v>
      </c>
      <c r="E73" s="8"/>
    </row>
    <row r="74" spans="1:5" s="2" customFormat="1" ht="18.75" x14ac:dyDescent="0.25">
      <c r="A74" s="4"/>
      <c r="B74" s="7">
        <v>64</v>
      </c>
      <c r="C74" s="1" t="s">
        <v>140</v>
      </c>
      <c r="D74" s="4">
        <v>112.47</v>
      </c>
      <c r="E74" s="8"/>
    </row>
    <row r="75" spans="1:5" s="2" customFormat="1" ht="18.75" x14ac:dyDescent="0.25">
      <c r="A75" s="4"/>
      <c r="B75" s="7">
        <v>65</v>
      </c>
      <c r="C75" s="1" t="s">
        <v>99</v>
      </c>
      <c r="D75" s="4">
        <v>61.06</v>
      </c>
      <c r="E75" s="8">
        <v>253.31</v>
      </c>
    </row>
    <row r="76" spans="1:5" s="2" customFormat="1" ht="18.75" x14ac:dyDescent="0.25">
      <c r="A76" s="4"/>
      <c r="B76" s="7">
        <v>66</v>
      </c>
      <c r="C76" s="1" t="s">
        <v>100</v>
      </c>
      <c r="D76" s="4">
        <v>60.94</v>
      </c>
      <c r="E76" s="8">
        <v>231.71</v>
      </c>
    </row>
    <row r="77" spans="1:5" s="2" customFormat="1" ht="18.75" x14ac:dyDescent="0.25">
      <c r="A77" s="4"/>
      <c r="B77" s="7">
        <v>67</v>
      </c>
      <c r="C77" s="1" t="s">
        <v>101</v>
      </c>
      <c r="D77" s="4">
        <v>14.149999999999999</v>
      </c>
      <c r="E77" s="8">
        <v>23.56</v>
      </c>
    </row>
    <row r="78" spans="1:5" s="2" customFormat="1" ht="18.75" x14ac:dyDescent="0.25">
      <c r="A78" s="4"/>
      <c r="B78" s="7">
        <v>68</v>
      </c>
      <c r="C78" s="1" t="s">
        <v>102</v>
      </c>
      <c r="D78" s="4">
        <v>39.409999999999997</v>
      </c>
      <c r="E78" s="8">
        <v>108</v>
      </c>
    </row>
    <row r="79" spans="1:5" s="2" customFormat="1" ht="18.75" x14ac:dyDescent="0.25">
      <c r="A79" s="4"/>
      <c r="B79" s="7">
        <v>69</v>
      </c>
      <c r="C79" s="1" t="s">
        <v>103</v>
      </c>
      <c r="D79" s="4">
        <v>42.4</v>
      </c>
      <c r="E79" s="8">
        <v>169.72</v>
      </c>
    </row>
    <row r="80" spans="1:5" s="2" customFormat="1" ht="18.75" x14ac:dyDescent="0.25">
      <c r="A80" s="4"/>
      <c r="B80" s="7">
        <v>70</v>
      </c>
      <c r="C80" s="1" t="s">
        <v>104</v>
      </c>
      <c r="D80" s="4">
        <v>38.71</v>
      </c>
      <c r="E80" s="8">
        <v>178.69</v>
      </c>
    </row>
    <row r="81" spans="1:5" s="2" customFormat="1" ht="18.75" x14ac:dyDescent="0.25">
      <c r="A81" s="4"/>
      <c r="B81" s="7">
        <v>71</v>
      </c>
      <c r="C81" s="1" t="s">
        <v>141</v>
      </c>
      <c r="D81" s="4">
        <v>147.73000000000002</v>
      </c>
      <c r="E81" s="8"/>
    </row>
    <row r="82" spans="1:5" s="2" customFormat="1" ht="18.75" x14ac:dyDescent="0.25">
      <c r="A82" s="4">
        <v>1</v>
      </c>
      <c r="B82" s="7">
        <v>72</v>
      </c>
      <c r="C82" s="1" t="s">
        <v>18</v>
      </c>
      <c r="D82" s="4">
        <v>58.04</v>
      </c>
      <c r="E82" s="8">
        <v>400.3</v>
      </c>
    </row>
    <row r="83" spans="1:5" s="2" customFormat="1" ht="18.75" x14ac:dyDescent="0.25">
      <c r="A83" s="4">
        <v>1</v>
      </c>
      <c r="B83" s="7">
        <v>73</v>
      </c>
      <c r="C83" s="1" t="s">
        <v>19</v>
      </c>
      <c r="D83" s="4">
        <v>141.34</v>
      </c>
      <c r="E83" s="8">
        <v>868.05</v>
      </c>
    </row>
    <row r="84" spans="1:5" s="2" customFormat="1" ht="18.75" x14ac:dyDescent="0.25">
      <c r="A84" s="4"/>
      <c r="B84" s="7">
        <v>74</v>
      </c>
      <c r="C84" s="1" t="s">
        <v>142</v>
      </c>
      <c r="D84" s="4">
        <v>60.3</v>
      </c>
      <c r="E84" s="8"/>
    </row>
    <row r="85" spans="1:5" s="2" customFormat="1" ht="18.75" x14ac:dyDescent="0.25">
      <c r="A85" s="4"/>
      <c r="B85" s="7">
        <v>75</v>
      </c>
      <c r="C85" s="1" t="s">
        <v>143</v>
      </c>
      <c r="D85" s="4">
        <v>72.84</v>
      </c>
      <c r="E85" s="8"/>
    </row>
    <row r="86" spans="1:5" s="2" customFormat="1" ht="18.75" x14ac:dyDescent="0.25">
      <c r="A86" s="4"/>
      <c r="B86" s="7">
        <v>76</v>
      </c>
      <c r="C86" s="1" t="s">
        <v>217</v>
      </c>
      <c r="D86" s="4">
        <v>71.47</v>
      </c>
      <c r="E86" s="8"/>
    </row>
    <row r="87" spans="1:5" s="2" customFormat="1" ht="18.75" customHeight="1" x14ac:dyDescent="0.25">
      <c r="A87" s="4"/>
      <c r="B87" s="7">
        <v>77</v>
      </c>
      <c r="C87" s="1" t="s">
        <v>87</v>
      </c>
      <c r="D87" s="4">
        <v>0.73</v>
      </c>
      <c r="E87" s="8">
        <v>6.24</v>
      </c>
    </row>
    <row r="88" spans="1:5" s="2" customFormat="1" ht="18.75" x14ac:dyDescent="0.25">
      <c r="A88" s="4"/>
      <c r="B88" s="7">
        <v>78</v>
      </c>
      <c r="C88" s="1" t="s">
        <v>218</v>
      </c>
      <c r="D88" s="4">
        <v>17.060000000000002</v>
      </c>
      <c r="E88" s="8">
        <v>124.76</v>
      </c>
    </row>
    <row r="89" spans="1:5" s="2" customFormat="1" ht="18.75" x14ac:dyDescent="0.25">
      <c r="A89" s="4"/>
      <c r="B89" s="7">
        <v>79</v>
      </c>
      <c r="C89" s="1" t="s">
        <v>144</v>
      </c>
      <c r="D89" s="4">
        <v>61.32</v>
      </c>
      <c r="E89" s="8"/>
    </row>
    <row r="90" spans="1:5" s="2" customFormat="1" ht="18.75" x14ac:dyDescent="0.25">
      <c r="A90" s="4"/>
      <c r="B90" s="7">
        <v>80</v>
      </c>
      <c r="C90" s="1" t="s">
        <v>145</v>
      </c>
      <c r="D90" s="4">
        <v>42.73</v>
      </c>
      <c r="E90" s="8"/>
    </row>
    <row r="91" spans="1:5" s="2" customFormat="1" ht="18.75" x14ac:dyDescent="0.25">
      <c r="A91" s="4">
        <v>1</v>
      </c>
      <c r="B91" s="7">
        <v>81</v>
      </c>
      <c r="C91" s="1" t="s">
        <v>20</v>
      </c>
      <c r="D91" s="4">
        <v>64.239999999999995</v>
      </c>
      <c r="E91" s="8">
        <v>256.70999999999998</v>
      </c>
    </row>
    <row r="92" spans="1:5" s="2" customFormat="1" ht="18.75" x14ac:dyDescent="0.25">
      <c r="A92" s="4"/>
      <c r="B92" s="7">
        <v>82</v>
      </c>
      <c r="C92" s="1" t="s">
        <v>95</v>
      </c>
      <c r="D92" s="4">
        <v>54.88</v>
      </c>
      <c r="E92" s="8">
        <v>175.52</v>
      </c>
    </row>
    <row r="93" spans="1:5" s="2" customFormat="1" ht="18.75" x14ac:dyDescent="0.25">
      <c r="A93" s="4"/>
      <c r="B93" s="7">
        <v>83</v>
      </c>
      <c r="C93" s="1" t="s">
        <v>96</v>
      </c>
      <c r="D93" s="4">
        <v>37.47</v>
      </c>
      <c r="E93" s="8">
        <v>179.55</v>
      </c>
    </row>
    <row r="94" spans="1:5" s="2" customFormat="1" ht="18.75" x14ac:dyDescent="0.25">
      <c r="A94" s="4"/>
      <c r="B94" s="7">
        <v>84</v>
      </c>
      <c r="C94" s="1" t="s">
        <v>97</v>
      </c>
      <c r="D94" s="4">
        <v>18.45</v>
      </c>
      <c r="E94" s="8">
        <v>86.75</v>
      </c>
    </row>
    <row r="95" spans="1:5" s="2" customFormat="1" ht="18.75" x14ac:dyDescent="0.25">
      <c r="A95" s="4"/>
      <c r="B95" s="7">
        <v>85</v>
      </c>
      <c r="C95" s="1" t="s">
        <v>146</v>
      </c>
      <c r="D95" s="4">
        <v>96.25</v>
      </c>
      <c r="E95" s="8"/>
    </row>
    <row r="96" spans="1:5" s="2" customFormat="1" ht="18.75" x14ac:dyDescent="0.25">
      <c r="A96" s="4">
        <v>1</v>
      </c>
      <c r="B96" s="7">
        <v>86</v>
      </c>
      <c r="C96" s="1" t="s">
        <v>21</v>
      </c>
      <c r="D96" s="4">
        <v>90.45</v>
      </c>
      <c r="E96" s="8">
        <v>256.54000000000002</v>
      </c>
    </row>
    <row r="97" spans="1:5" s="2" customFormat="1" ht="18.75" x14ac:dyDescent="0.25">
      <c r="A97" s="4"/>
      <c r="B97" s="7">
        <v>87</v>
      </c>
      <c r="C97" s="1" t="s">
        <v>22</v>
      </c>
      <c r="D97" s="4">
        <v>20.399999999999999</v>
      </c>
      <c r="E97" s="8">
        <v>83.2</v>
      </c>
    </row>
    <row r="98" spans="1:5" s="2" customFormat="1" ht="18.75" x14ac:dyDescent="0.25">
      <c r="A98" s="4">
        <v>1</v>
      </c>
      <c r="B98" s="7">
        <v>88</v>
      </c>
      <c r="C98" s="1" t="s">
        <v>23</v>
      </c>
      <c r="D98" s="4">
        <v>45.25</v>
      </c>
      <c r="E98" s="8">
        <v>164.45</v>
      </c>
    </row>
    <row r="99" spans="1:5" s="2" customFormat="1" ht="18.75" x14ac:dyDescent="0.25">
      <c r="A99" s="4"/>
      <c r="B99" s="7">
        <v>89</v>
      </c>
      <c r="C99" s="1" t="s">
        <v>147</v>
      </c>
      <c r="D99" s="4">
        <v>149.82999999999998</v>
      </c>
      <c r="E99" s="8"/>
    </row>
    <row r="100" spans="1:5" s="2" customFormat="1" ht="18.75" x14ac:dyDescent="0.25">
      <c r="A100" s="4">
        <v>1</v>
      </c>
      <c r="B100" s="7">
        <v>90</v>
      </c>
      <c r="C100" s="1" t="s">
        <v>24</v>
      </c>
      <c r="D100" s="4">
        <v>41.58</v>
      </c>
      <c r="E100" s="8">
        <v>157.76</v>
      </c>
    </row>
    <row r="101" spans="1:5" s="2" customFormat="1" ht="18.75" x14ac:dyDescent="0.25">
      <c r="A101" s="4"/>
      <c r="B101" s="7">
        <v>91</v>
      </c>
      <c r="C101" s="1" t="s">
        <v>25</v>
      </c>
      <c r="D101" s="4">
        <v>38.340000000000003</v>
      </c>
      <c r="E101" s="8">
        <v>131.46</v>
      </c>
    </row>
    <row r="102" spans="1:5" s="2" customFormat="1" ht="18.75" x14ac:dyDescent="0.25">
      <c r="A102" s="4"/>
      <c r="B102" s="7">
        <v>92</v>
      </c>
      <c r="C102" s="1" t="s">
        <v>148</v>
      </c>
      <c r="D102" s="4">
        <v>69.75</v>
      </c>
      <c r="E102" s="8"/>
    </row>
    <row r="103" spans="1:5" s="2" customFormat="1" ht="18.75" x14ac:dyDescent="0.25">
      <c r="A103" s="4">
        <v>1</v>
      </c>
      <c r="B103" s="7">
        <v>93</v>
      </c>
      <c r="C103" s="1" t="s">
        <v>26</v>
      </c>
      <c r="D103" s="4">
        <v>63.03</v>
      </c>
      <c r="E103" s="8">
        <v>198.23</v>
      </c>
    </row>
    <row r="104" spans="1:5" s="2" customFormat="1" ht="18.75" x14ac:dyDescent="0.25">
      <c r="A104" s="4"/>
      <c r="B104" s="7">
        <v>94</v>
      </c>
      <c r="C104" s="1" t="s">
        <v>149</v>
      </c>
      <c r="D104" s="4">
        <v>241.77</v>
      </c>
      <c r="E104" s="8"/>
    </row>
    <row r="105" spans="1:5" s="2" customFormat="1" ht="18.75" x14ac:dyDescent="0.25">
      <c r="A105" s="4">
        <v>5</v>
      </c>
      <c r="B105" s="7">
        <v>95</v>
      </c>
      <c r="C105" s="1" t="s">
        <v>27</v>
      </c>
      <c r="D105" s="4">
        <v>530.37</v>
      </c>
      <c r="E105" s="10">
        <f>664.37+376.37+829.08+468.72+361.33</f>
        <v>2699.87</v>
      </c>
    </row>
    <row r="106" spans="1:5" s="2" customFormat="1" ht="18.75" customHeight="1" x14ac:dyDescent="0.25">
      <c r="A106" s="4">
        <v>8</v>
      </c>
      <c r="B106" s="7">
        <v>96</v>
      </c>
      <c r="C106" s="1" t="s">
        <v>73</v>
      </c>
      <c r="D106" s="4">
        <v>504.75</v>
      </c>
      <c r="E106" s="8">
        <v>2276.09</v>
      </c>
    </row>
    <row r="107" spans="1:5" s="2" customFormat="1" ht="18.75" x14ac:dyDescent="0.25">
      <c r="A107" s="4"/>
      <c r="B107" s="7">
        <v>97</v>
      </c>
      <c r="C107" s="1" t="s">
        <v>83</v>
      </c>
      <c r="D107" s="4">
        <v>576.54</v>
      </c>
      <c r="E107" s="8">
        <v>2679.5</v>
      </c>
    </row>
    <row r="108" spans="1:5" s="2" customFormat="1" ht="18.75" x14ac:dyDescent="0.25">
      <c r="A108" s="4">
        <v>2</v>
      </c>
      <c r="B108" s="7">
        <v>98</v>
      </c>
      <c r="C108" s="1" t="s">
        <v>28</v>
      </c>
      <c r="D108" s="4">
        <v>292.73</v>
      </c>
      <c r="E108" s="8">
        <v>1035.3399999999999</v>
      </c>
    </row>
    <row r="109" spans="1:5" s="2" customFormat="1" ht="18.75" x14ac:dyDescent="0.25">
      <c r="A109" s="4">
        <v>5</v>
      </c>
      <c r="B109" s="7">
        <v>99</v>
      </c>
      <c r="C109" s="1" t="s">
        <v>29</v>
      </c>
      <c r="D109" s="4">
        <v>622.83000000000004</v>
      </c>
      <c r="E109" s="8">
        <f>302.96+627.81+297.78+704.55+373.38</f>
        <v>2306.48</v>
      </c>
    </row>
    <row r="110" spans="1:5" s="2" customFormat="1" ht="18.75" x14ac:dyDescent="0.25">
      <c r="A110" s="4"/>
      <c r="B110" s="7">
        <v>100</v>
      </c>
      <c r="C110" s="1" t="s">
        <v>150</v>
      </c>
      <c r="D110" s="4">
        <v>49.55</v>
      </c>
      <c r="E110" s="8"/>
    </row>
    <row r="111" spans="1:5" s="2" customFormat="1" ht="18.75" x14ac:dyDescent="0.25">
      <c r="A111" s="4"/>
      <c r="B111" s="7">
        <v>101</v>
      </c>
      <c r="C111" s="1" t="s">
        <v>151</v>
      </c>
      <c r="D111" s="4">
        <v>66.3</v>
      </c>
      <c r="E111" s="8"/>
    </row>
    <row r="112" spans="1:5" s="2" customFormat="1" ht="18.75" x14ac:dyDescent="0.25">
      <c r="A112" s="4"/>
      <c r="B112" s="7">
        <v>102</v>
      </c>
      <c r="C112" s="1" t="s">
        <v>152</v>
      </c>
      <c r="D112" s="4">
        <v>126.96</v>
      </c>
      <c r="E112" s="8"/>
    </row>
    <row r="113" spans="1:5" s="2" customFormat="1" ht="18.75" x14ac:dyDescent="0.25">
      <c r="A113" s="4"/>
      <c r="B113" s="7">
        <v>103</v>
      </c>
      <c r="C113" s="1" t="s">
        <v>153</v>
      </c>
      <c r="D113" s="4">
        <v>42.24</v>
      </c>
      <c r="E113" s="8"/>
    </row>
    <row r="114" spans="1:5" s="2" customFormat="1" ht="18.75" x14ac:dyDescent="0.25">
      <c r="A114" s="4"/>
      <c r="B114" s="7">
        <v>104</v>
      </c>
      <c r="C114" s="1" t="s">
        <v>154</v>
      </c>
      <c r="D114" s="4">
        <v>78.03</v>
      </c>
      <c r="E114" s="8"/>
    </row>
    <row r="115" spans="1:5" s="2" customFormat="1" ht="18.75" x14ac:dyDescent="0.25">
      <c r="A115" s="4">
        <v>3</v>
      </c>
      <c r="B115" s="7">
        <v>105</v>
      </c>
      <c r="C115" s="1" t="s">
        <v>30</v>
      </c>
      <c r="D115" s="4">
        <v>284.21000000000004</v>
      </c>
      <c r="E115" s="8">
        <f>565.53+958.28</f>
        <v>1523.81</v>
      </c>
    </row>
    <row r="116" spans="1:5" s="2" customFormat="1" ht="18.75" x14ac:dyDescent="0.25">
      <c r="A116" s="4">
        <v>1</v>
      </c>
      <c r="B116" s="7">
        <v>106</v>
      </c>
      <c r="C116" s="1" t="s">
        <v>31</v>
      </c>
      <c r="D116" s="4">
        <v>112.57</v>
      </c>
      <c r="E116" s="8">
        <v>757.65</v>
      </c>
    </row>
    <row r="117" spans="1:5" s="2" customFormat="1" ht="18.75" x14ac:dyDescent="0.25">
      <c r="A117" s="4"/>
      <c r="B117" s="7">
        <v>107</v>
      </c>
      <c r="C117" s="1" t="s">
        <v>105</v>
      </c>
      <c r="D117" s="4">
        <v>868.88</v>
      </c>
      <c r="E117" s="8">
        <v>3479.04</v>
      </c>
    </row>
    <row r="118" spans="1:5" s="2" customFormat="1" ht="18.75" x14ac:dyDescent="0.25">
      <c r="A118" s="4"/>
      <c r="B118" s="7">
        <v>108</v>
      </c>
      <c r="C118" s="1" t="s">
        <v>106</v>
      </c>
      <c r="D118" s="4">
        <v>187.73999999999995</v>
      </c>
      <c r="E118" s="8">
        <v>613.02</v>
      </c>
    </row>
    <row r="119" spans="1:5" s="2" customFormat="1" ht="18.75" x14ac:dyDescent="0.25">
      <c r="A119" s="4"/>
      <c r="B119" s="7">
        <v>109</v>
      </c>
      <c r="C119" s="1" t="s">
        <v>107</v>
      </c>
      <c r="D119" s="4">
        <v>177.83999999999997</v>
      </c>
      <c r="E119" s="8">
        <v>684.5</v>
      </c>
    </row>
    <row r="120" spans="1:5" s="2" customFormat="1" ht="18.75" customHeight="1" x14ac:dyDescent="0.25">
      <c r="A120" s="4">
        <v>4</v>
      </c>
      <c r="B120" s="7">
        <v>110</v>
      </c>
      <c r="C120" s="1" t="s">
        <v>79</v>
      </c>
      <c r="D120" s="4">
        <v>119.96</v>
      </c>
      <c r="E120" s="8">
        <v>597.23</v>
      </c>
    </row>
    <row r="121" spans="1:5" s="2" customFormat="1" ht="18.75" x14ac:dyDescent="0.25">
      <c r="A121" s="4"/>
      <c r="B121" s="7">
        <v>111</v>
      </c>
      <c r="C121" s="1" t="s">
        <v>80</v>
      </c>
      <c r="D121" s="4">
        <v>126.34</v>
      </c>
      <c r="E121" s="8">
        <v>580.11</v>
      </c>
    </row>
    <row r="122" spans="1:5" s="2" customFormat="1" ht="18.75" x14ac:dyDescent="0.25">
      <c r="A122" s="4"/>
      <c r="B122" s="7">
        <v>112</v>
      </c>
      <c r="C122" s="1" t="s">
        <v>81</v>
      </c>
      <c r="D122" s="4">
        <v>128.84</v>
      </c>
      <c r="E122" s="8">
        <v>583.91</v>
      </c>
    </row>
    <row r="123" spans="1:5" s="2" customFormat="1" ht="18.75" x14ac:dyDescent="0.25">
      <c r="A123" s="4"/>
      <c r="B123" s="7">
        <v>113</v>
      </c>
      <c r="C123" s="1" t="s">
        <v>82</v>
      </c>
      <c r="D123" s="4">
        <v>76.430000000000007</v>
      </c>
      <c r="E123" s="8">
        <v>448.87</v>
      </c>
    </row>
    <row r="124" spans="1:5" s="2" customFormat="1" ht="18.75" x14ac:dyDescent="0.25">
      <c r="A124" s="4">
        <v>1</v>
      </c>
      <c r="B124" s="7">
        <v>114</v>
      </c>
      <c r="C124" s="1" t="s">
        <v>32</v>
      </c>
      <c r="D124" s="4">
        <v>89.8</v>
      </c>
      <c r="E124" s="8">
        <v>1006.57</v>
      </c>
    </row>
    <row r="125" spans="1:5" s="2" customFormat="1" ht="18.75" x14ac:dyDescent="0.25">
      <c r="A125" s="4">
        <v>1</v>
      </c>
      <c r="B125" s="7">
        <v>115</v>
      </c>
      <c r="C125" s="1" t="s">
        <v>33</v>
      </c>
      <c r="D125" s="4">
        <v>147</v>
      </c>
      <c r="E125" s="8">
        <v>427.31</v>
      </c>
    </row>
    <row r="126" spans="1:5" s="2" customFormat="1" ht="18.75" x14ac:dyDescent="0.25">
      <c r="A126" s="4">
        <v>1</v>
      </c>
      <c r="B126" s="7">
        <v>116</v>
      </c>
      <c r="C126" s="1" t="s">
        <v>34</v>
      </c>
      <c r="D126" s="4">
        <v>108.5</v>
      </c>
      <c r="E126" s="8">
        <v>683.13</v>
      </c>
    </row>
    <row r="127" spans="1:5" s="2" customFormat="1" ht="18.75" x14ac:dyDescent="0.25">
      <c r="A127" s="4"/>
      <c r="B127" s="7">
        <v>117</v>
      </c>
      <c r="C127" s="1" t="s">
        <v>155</v>
      </c>
      <c r="D127" s="4">
        <v>78.31</v>
      </c>
      <c r="E127" s="8"/>
    </row>
    <row r="128" spans="1:5" s="2" customFormat="1" ht="18.75" x14ac:dyDescent="0.25">
      <c r="A128" s="4"/>
      <c r="B128" s="7">
        <v>118</v>
      </c>
      <c r="C128" s="1" t="s">
        <v>156</v>
      </c>
      <c r="D128" s="4">
        <v>80.42</v>
      </c>
      <c r="E128" s="8"/>
    </row>
    <row r="129" spans="1:5" s="2" customFormat="1" ht="18.75" x14ac:dyDescent="0.25">
      <c r="A129" s="4">
        <v>1</v>
      </c>
      <c r="B129" s="7">
        <v>119</v>
      </c>
      <c r="C129" s="1" t="s">
        <v>35</v>
      </c>
      <c r="D129" s="4">
        <v>50.36</v>
      </c>
      <c r="E129" s="8">
        <v>142.6</v>
      </c>
    </row>
    <row r="130" spans="1:5" s="2" customFormat="1" ht="18.75" x14ac:dyDescent="0.25">
      <c r="A130" s="4"/>
      <c r="B130" s="7">
        <v>120</v>
      </c>
      <c r="C130" s="1" t="s">
        <v>89</v>
      </c>
      <c r="D130" s="4">
        <v>11.430000000000001</v>
      </c>
      <c r="E130" s="8">
        <v>21.48</v>
      </c>
    </row>
    <row r="131" spans="1:5" s="2" customFormat="1" ht="18.75" x14ac:dyDescent="0.25">
      <c r="A131" s="4"/>
      <c r="B131" s="7">
        <v>121</v>
      </c>
      <c r="C131" s="1" t="s">
        <v>157</v>
      </c>
      <c r="D131" s="4">
        <v>52.71</v>
      </c>
      <c r="E131" s="8"/>
    </row>
    <row r="132" spans="1:5" s="2" customFormat="1" ht="18.75" x14ac:dyDescent="0.25">
      <c r="A132" s="4"/>
      <c r="B132" s="7">
        <v>122</v>
      </c>
      <c r="C132" s="1" t="s">
        <v>158</v>
      </c>
      <c r="D132" s="4">
        <v>57.15</v>
      </c>
      <c r="E132" s="8"/>
    </row>
    <row r="133" spans="1:5" s="2" customFormat="1" ht="18.75" x14ac:dyDescent="0.25">
      <c r="A133" s="4">
        <v>1</v>
      </c>
      <c r="B133" s="7">
        <v>123</v>
      </c>
      <c r="C133" s="1" t="s">
        <v>36</v>
      </c>
      <c r="D133" s="4">
        <v>44.22</v>
      </c>
      <c r="E133" s="8">
        <v>207.05</v>
      </c>
    </row>
    <row r="134" spans="1:5" s="2" customFormat="1" ht="18.75" x14ac:dyDescent="0.25">
      <c r="A134" s="4"/>
      <c r="B134" s="7">
        <v>124</v>
      </c>
      <c r="C134" s="1" t="s">
        <v>159</v>
      </c>
      <c r="D134" s="4">
        <v>110.3</v>
      </c>
      <c r="E134" s="8"/>
    </row>
    <row r="135" spans="1:5" s="2" customFormat="1" ht="18.75" x14ac:dyDescent="0.25">
      <c r="A135" s="4">
        <v>1</v>
      </c>
      <c r="B135" s="7">
        <v>125</v>
      </c>
      <c r="C135" s="1" t="s">
        <v>37</v>
      </c>
      <c r="D135" s="4">
        <v>64.27000000000001</v>
      </c>
      <c r="E135" s="4">
        <v>264.29000000000002</v>
      </c>
    </row>
    <row r="136" spans="1:5" s="2" customFormat="1" ht="18.75" x14ac:dyDescent="0.25">
      <c r="A136" s="4">
        <v>1</v>
      </c>
      <c r="B136" s="7">
        <v>126</v>
      </c>
      <c r="C136" s="1" t="s">
        <v>38</v>
      </c>
      <c r="D136" s="4">
        <v>87.64</v>
      </c>
      <c r="E136" s="4">
        <v>262.72000000000003</v>
      </c>
    </row>
    <row r="137" spans="1:5" s="2" customFormat="1" ht="18.75" x14ac:dyDescent="0.25">
      <c r="A137" s="4"/>
      <c r="B137" s="7">
        <v>127</v>
      </c>
      <c r="C137" s="1" t="s">
        <v>160</v>
      </c>
      <c r="D137" s="4">
        <v>68.25</v>
      </c>
      <c r="E137" s="4"/>
    </row>
    <row r="138" spans="1:5" s="2" customFormat="1" ht="18.75" x14ac:dyDescent="0.25">
      <c r="A138" s="4"/>
      <c r="B138" s="7">
        <v>128</v>
      </c>
      <c r="C138" s="1" t="s">
        <v>161</v>
      </c>
      <c r="D138" s="4">
        <v>72.47</v>
      </c>
      <c r="E138" s="4"/>
    </row>
    <row r="139" spans="1:5" s="2" customFormat="1" ht="18.75" x14ac:dyDescent="0.25">
      <c r="A139" s="4"/>
      <c r="B139" s="7">
        <v>129</v>
      </c>
      <c r="C139" s="1" t="s">
        <v>162</v>
      </c>
      <c r="D139" s="4">
        <v>104.77</v>
      </c>
      <c r="E139" s="4"/>
    </row>
    <row r="140" spans="1:5" s="2" customFormat="1" ht="18.75" x14ac:dyDescent="0.25">
      <c r="A140" s="4"/>
      <c r="B140" s="7">
        <v>130</v>
      </c>
      <c r="C140" s="1" t="s">
        <v>163</v>
      </c>
      <c r="D140" s="4">
        <v>91.6</v>
      </c>
      <c r="E140" s="4"/>
    </row>
    <row r="141" spans="1:5" s="2" customFormat="1" ht="18.75" x14ac:dyDescent="0.25">
      <c r="A141" s="4"/>
      <c r="B141" s="7">
        <v>131</v>
      </c>
      <c r="C141" s="1" t="s">
        <v>164</v>
      </c>
      <c r="D141" s="4">
        <v>113.77</v>
      </c>
      <c r="E141" s="4"/>
    </row>
    <row r="142" spans="1:5" s="2" customFormat="1" ht="18.75" x14ac:dyDescent="0.25">
      <c r="A142" s="4"/>
      <c r="B142" s="7">
        <v>132</v>
      </c>
      <c r="C142" s="1" t="s">
        <v>165</v>
      </c>
      <c r="D142" s="4">
        <v>88.11</v>
      </c>
      <c r="E142" s="4"/>
    </row>
    <row r="143" spans="1:5" s="2" customFormat="1" ht="18.75" x14ac:dyDescent="0.25">
      <c r="A143" s="4"/>
      <c r="B143" s="7">
        <v>133</v>
      </c>
      <c r="C143" s="1" t="s">
        <v>166</v>
      </c>
      <c r="D143" s="4">
        <v>152.75</v>
      </c>
      <c r="E143" s="4"/>
    </row>
    <row r="144" spans="1:5" s="2" customFormat="1" ht="18.75" x14ac:dyDescent="0.25">
      <c r="A144" s="4"/>
      <c r="B144" s="7">
        <v>134</v>
      </c>
      <c r="C144" s="1" t="s">
        <v>167</v>
      </c>
      <c r="D144" s="4">
        <v>114.02</v>
      </c>
      <c r="E144" s="4"/>
    </row>
    <row r="145" spans="1:5" s="2" customFormat="1" ht="18.75" x14ac:dyDescent="0.25">
      <c r="A145" s="4"/>
      <c r="B145" s="7">
        <v>135</v>
      </c>
      <c r="C145" s="1" t="s">
        <v>168</v>
      </c>
      <c r="D145" s="4">
        <v>124.07</v>
      </c>
      <c r="E145" s="4"/>
    </row>
    <row r="146" spans="1:5" s="2" customFormat="1" ht="18.75" x14ac:dyDescent="0.25">
      <c r="A146" s="4"/>
      <c r="B146" s="7">
        <v>136</v>
      </c>
      <c r="C146" s="1" t="s">
        <v>169</v>
      </c>
      <c r="D146" s="4">
        <v>104.42999999999999</v>
      </c>
      <c r="E146" s="4"/>
    </row>
    <row r="147" spans="1:5" s="2" customFormat="1" ht="18.75" x14ac:dyDescent="0.25">
      <c r="A147" s="4"/>
      <c r="B147" s="7">
        <v>137</v>
      </c>
      <c r="C147" s="1" t="s">
        <v>170</v>
      </c>
      <c r="D147" s="4">
        <v>107.34</v>
      </c>
      <c r="E147" s="4"/>
    </row>
    <row r="148" spans="1:5" s="2" customFormat="1" ht="18.75" x14ac:dyDescent="0.25">
      <c r="A148" s="4"/>
      <c r="B148" s="7">
        <v>138</v>
      </c>
      <c r="C148" s="1" t="s">
        <v>171</v>
      </c>
      <c r="D148" s="4">
        <v>46.53</v>
      </c>
      <c r="E148" s="4"/>
    </row>
    <row r="149" spans="1:5" s="2" customFormat="1" ht="18.75" x14ac:dyDescent="0.25">
      <c r="A149" s="4">
        <v>1</v>
      </c>
      <c r="B149" s="7">
        <v>139</v>
      </c>
      <c r="C149" s="1" t="s">
        <v>39</v>
      </c>
      <c r="D149" s="4">
        <v>60.56</v>
      </c>
      <c r="E149" s="8">
        <v>386.97</v>
      </c>
    </row>
    <row r="150" spans="1:5" s="2" customFormat="1" ht="18.75" x14ac:dyDescent="0.25">
      <c r="A150" s="4"/>
      <c r="B150" s="7">
        <v>140</v>
      </c>
      <c r="C150" s="1" t="s">
        <v>58</v>
      </c>
      <c r="D150" s="4">
        <v>208.28</v>
      </c>
      <c r="E150" s="4">
        <f>325.47+428.19</f>
        <v>753.66000000000008</v>
      </c>
    </row>
    <row r="151" spans="1:5" s="2" customFormat="1" ht="18.75" x14ac:dyDescent="0.25">
      <c r="A151" s="4"/>
      <c r="B151" s="7">
        <v>141</v>
      </c>
      <c r="C151" s="1" t="s">
        <v>59</v>
      </c>
      <c r="D151" s="4">
        <v>409.18</v>
      </c>
      <c r="E151" s="4">
        <f>463.83+379.26+506.42+543.36+323.31</f>
        <v>2216.1799999999998</v>
      </c>
    </row>
    <row r="152" spans="1:5" s="2" customFormat="1" ht="18.75" x14ac:dyDescent="0.25">
      <c r="A152" s="4"/>
      <c r="B152" s="7">
        <v>142</v>
      </c>
      <c r="C152" s="1" t="s">
        <v>172</v>
      </c>
      <c r="D152" s="4">
        <v>162.74</v>
      </c>
      <c r="E152" s="4"/>
    </row>
    <row r="153" spans="1:5" s="2" customFormat="1" ht="18.75" x14ac:dyDescent="0.25">
      <c r="A153" s="4">
        <v>2</v>
      </c>
      <c r="B153" s="7">
        <v>143</v>
      </c>
      <c r="C153" s="1" t="s">
        <v>40</v>
      </c>
      <c r="D153" s="4">
        <v>99.820000000000007</v>
      </c>
      <c r="E153" s="8">
        <v>516.94000000000005</v>
      </c>
    </row>
    <row r="154" spans="1:5" s="2" customFormat="1" ht="18.75" x14ac:dyDescent="0.25">
      <c r="A154" s="4"/>
      <c r="B154" s="7">
        <v>144</v>
      </c>
      <c r="C154" s="1" t="s">
        <v>173</v>
      </c>
      <c r="D154" s="4">
        <v>56.36</v>
      </c>
      <c r="E154" s="8"/>
    </row>
    <row r="155" spans="1:5" s="2" customFormat="1" ht="18.75" x14ac:dyDescent="0.25">
      <c r="A155" s="4">
        <v>1</v>
      </c>
      <c r="B155" s="7">
        <v>145</v>
      </c>
      <c r="C155" s="1" t="s">
        <v>41</v>
      </c>
      <c r="D155" s="4">
        <v>96.04</v>
      </c>
      <c r="E155" s="11">
        <v>405.65</v>
      </c>
    </row>
    <row r="156" spans="1:5" s="2" customFormat="1" ht="18.75" x14ac:dyDescent="0.25">
      <c r="A156" s="4">
        <v>1</v>
      </c>
      <c r="B156" s="7">
        <v>146</v>
      </c>
      <c r="C156" s="1" t="s">
        <v>42</v>
      </c>
      <c r="D156" s="4">
        <v>114.22</v>
      </c>
      <c r="E156" s="8">
        <v>416.62</v>
      </c>
    </row>
    <row r="157" spans="1:5" s="2" customFormat="1" ht="18.75" x14ac:dyDescent="0.25">
      <c r="A157" s="4"/>
      <c r="B157" s="7">
        <v>147</v>
      </c>
      <c r="C157" s="1" t="s">
        <v>174</v>
      </c>
      <c r="D157" s="4">
        <v>118.14</v>
      </c>
      <c r="E157" s="8"/>
    </row>
    <row r="158" spans="1:5" s="2" customFormat="1" ht="18.75" x14ac:dyDescent="0.25">
      <c r="A158" s="4"/>
      <c r="B158" s="7">
        <v>148</v>
      </c>
      <c r="C158" s="1" t="s">
        <v>175</v>
      </c>
      <c r="D158" s="4">
        <v>67.040000000000006</v>
      </c>
      <c r="E158" s="8"/>
    </row>
    <row r="159" spans="1:5" s="2" customFormat="1" ht="18.75" x14ac:dyDescent="0.25">
      <c r="A159" s="4"/>
      <c r="B159" s="7">
        <v>149</v>
      </c>
      <c r="C159" s="1" t="s">
        <v>176</v>
      </c>
      <c r="D159" s="4">
        <v>83.49</v>
      </c>
      <c r="E159" s="8"/>
    </row>
    <row r="160" spans="1:5" s="2" customFormat="1" ht="18.75" x14ac:dyDescent="0.25">
      <c r="A160" s="4"/>
      <c r="B160" s="7">
        <v>150</v>
      </c>
      <c r="C160" s="1" t="s">
        <v>177</v>
      </c>
      <c r="D160" s="4">
        <v>99.11</v>
      </c>
      <c r="E160" s="8"/>
    </row>
    <row r="161" spans="1:5" s="2" customFormat="1" ht="18.75" x14ac:dyDescent="0.25">
      <c r="A161" s="4"/>
      <c r="B161" s="7">
        <v>151</v>
      </c>
      <c r="C161" s="1" t="s">
        <v>178</v>
      </c>
      <c r="D161" s="4">
        <v>50.8</v>
      </c>
      <c r="E161" s="8"/>
    </row>
    <row r="162" spans="1:5" s="2" customFormat="1" ht="18.75" x14ac:dyDescent="0.25">
      <c r="A162" s="4"/>
      <c r="B162" s="7">
        <v>152</v>
      </c>
      <c r="C162" s="1" t="s">
        <v>44</v>
      </c>
      <c r="D162" s="4">
        <v>62.92</v>
      </c>
      <c r="E162" s="8">
        <v>302.89</v>
      </c>
    </row>
    <row r="163" spans="1:5" s="2" customFormat="1" ht="18.75" x14ac:dyDescent="0.25">
      <c r="A163" s="4">
        <v>1</v>
      </c>
      <c r="B163" s="7">
        <v>153</v>
      </c>
      <c r="C163" s="1" t="s">
        <v>43</v>
      </c>
      <c r="D163" s="4">
        <v>69.069999999999993</v>
      </c>
      <c r="E163" s="8">
        <v>268.57</v>
      </c>
    </row>
    <row r="164" spans="1:5" s="2" customFormat="1" ht="18.75" x14ac:dyDescent="0.25">
      <c r="A164" s="4"/>
      <c r="B164" s="7">
        <v>154</v>
      </c>
      <c r="C164" s="1" t="s">
        <v>45</v>
      </c>
      <c r="D164" s="4">
        <v>63.03</v>
      </c>
      <c r="E164" s="8">
        <v>249.18</v>
      </c>
    </row>
    <row r="165" spans="1:5" s="2" customFormat="1" ht="18.75" x14ac:dyDescent="0.25">
      <c r="A165" s="4">
        <v>1</v>
      </c>
      <c r="B165" s="7">
        <v>155</v>
      </c>
      <c r="C165" s="1" t="s">
        <v>46</v>
      </c>
      <c r="D165" s="4">
        <v>103.42999999999999</v>
      </c>
      <c r="E165" s="8">
        <v>370.89</v>
      </c>
    </row>
    <row r="166" spans="1:5" s="2" customFormat="1" ht="18.75" x14ac:dyDescent="0.25">
      <c r="A166" s="4">
        <v>1</v>
      </c>
      <c r="B166" s="7">
        <v>156</v>
      </c>
      <c r="C166" s="1" t="s">
        <v>47</v>
      </c>
      <c r="D166" s="4">
        <v>73.34</v>
      </c>
      <c r="E166" s="8">
        <v>372.71</v>
      </c>
    </row>
    <row r="167" spans="1:5" s="2" customFormat="1" ht="18.75" customHeight="1" x14ac:dyDescent="0.25">
      <c r="A167" s="4"/>
      <c r="B167" s="7">
        <v>157</v>
      </c>
      <c r="C167" s="1" t="s">
        <v>68</v>
      </c>
      <c r="D167" s="4">
        <v>38.880000000000003</v>
      </c>
      <c r="E167" s="8">
        <v>171.45</v>
      </c>
    </row>
    <row r="168" spans="1:5" s="2" customFormat="1" ht="18.75" x14ac:dyDescent="0.25">
      <c r="A168" s="4"/>
      <c r="B168" s="7">
        <v>158</v>
      </c>
      <c r="C168" s="1" t="s">
        <v>69</v>
      </c>
      <c r="D168" s="8">
        <v>10.854000000000001</v>
      </c>
      <c r="E168" s="8">
        <v>25.58</v>
      </c>
    </row>
    <row r="169" spans="1:5" s="2" customFormat="1" ht="18.75" x14ac:dyDescent="0.25">
      <c r="A169" s="4">
        <v>1</v>
      </c>
      <c r="B169" s="7">
        <v>159</v>
      </c>
      <c r="C169" s="1" t="s">
        <v>48</v>
      </c>
      <c r="D169" s="4">
        <v>66.760000000000005</v>
      </c>
      <c r="E169" s="8">
        <v>345.51</v>
      </c>
    </row>
    <row r="170" spans="1:5" s="2" customFormat="1" ht="18.75" x14ac:dyDescent="0.25">
      <c r="A170" s="4"/>
      <c r="B170" s="7">
        <v>160</v>
      </c>
      <c r="C170" s="1" t="s">
        <v>49</v>
      </c>
      <c r="D170" s="4">
        <v>45.050000000000004</v>
      </c>
      <c r="E170" s="8">
        <v>226.37</v>
      </c>
    </row>
    <row r="171" spans="1:5" s="2" customFormat="1" ht="18.75" x14ac:dyDescent="0.25">
      <c r="A171" s="4">
        <v>1</v>
      </c>
      <c r="B171" s="7">
        <v>161</v>
      </c>
      <c r="C171" s="1" t="s">
        <v>50</v>
      </c>
      <c r="D171" s="4">
        <v>91.14</v>
      </c>
      <c r="E171" s="8">
        <v>326.33</v>
      </c>
    </row>
    <row r="172" spans="1:5" s="2" customFormat="1" ht="18.75" customHeight="1" x14ac:dyDescent="0.25">
      <c r="A172" s="4">
        <v>1</v>
      </c>
      <c r="B172" s="7">
        <v>162</v>
      </c>
      <c r="C172" s="1" t="s">
        <v>70</v>
      </c>
      <c r="D172" s="4">
        <v>25.79</v>
      </c>
      <c r="E172" s="8">
        <v>91.88</v>
      </c>
    </row>
    <row r="173" spans="1:5" s="2" customFormat="1" ht="18.75" x14ac:dyDescent="0.25">
      <c r="A173" s="4"/>
      <c r="B173" s="7">
        <v>163</v>
      </c>
      <c r="C173" s="1" t="s">
        <v>71</v>
      </c>
      <c r="D173" s="4">
        <v>25.03</v>
      </c>
      <c r="E173" s="8">
        <v>76.56</v>
      </c>
    </row>
    <row r="174" spans="1:5" s="2" customFormat="1" ht="18.75" x14ac:dyDescent="0.25">
      <c r="A174" s="4"/>
      <c r="B174" s="7">
        <v>164</v>
      </c>
      <c r="C174" s="1" t="s">
        <v>51</v>
      </c>
      <c r="D174" s="4">
        <v>37.940000000000005</v>
      </c>
      <c r="E174" s="8">
        <v>158.41999999999999</v>
      </c>
    </row>
    <row r="175" spans="1:5" s="2" customFormat="1" ht="18.75" x14ac:dyDescent="0.25">
      <c r="A175" s="4"/>
      <c r="B175" s="7">
        <v>165</v>
      </c>
      <c r="C175" s="1" t="s">
        <v>179</v>
      </c>
      <c r="D175" s="4">
        <v>51.03</v>
      </c>
      <c r="E175" s="8"/>
    </row>
    <row r="176" spans="1:5" s="2" customFormat="1" ht="18.75" x14ac:dyDescent="0.25">
      <c r="A176" s="4"/>
      <c r="B176" s="7">
        <v>166</v>
      </c>
      <c r="C176" s="1" t="s">
        <v>180</v>
      </c>
      <c r="D176" s="4">
        <v>62.38</v>
      </c>
      <c r="E176" s="8"/>
    </row>
    <row r="177" spans="1:5" s="2" customFormat="1" ht="18.75" x14ac:dyDescent="0.25">
      <c r="A177" s="4"/>
      <c r="B177" s="7">
        <v>167</v>
      </c>
      <c r="C177" s="1" t="s">
        <v>181</v>
      </c>
      <c r="D177" s="4">
        <v>39.75</v>
      </c>
      <c r="E177" s="8"/>
    </row>
    <row r="178" spans="1:5" s="2" customFormat="1" ht="18.75" x14ac:dyDescent="0.25">
      <c r="A178" s="4"/>
      <c r="B178" s="7">
        <v>168</v>
      </c>
      <c r="C178" s="1" t="s">
        <v>182</v>
      </c>
      <c r="D178" s="4">
        <v>92.95</v>
      </c>
      <c r="E178" s="8"/>
    </row>
    <row r="179" spans="1:5" s="2" customFormat="1" ht="18.75" x14ac:dyDescent="0.25">
      <c r="A179" s="4">
        <v>1</v>
      </c>
      <c r="B179" s="7">
        <v>169</v>
      </c>
      <c r="C179" s="1" t="s">
        <v>52</v>
      </c>
      <c r="D179" s="4">
        <v>44.16</v>
      </c>
      <c r="E179" s="8">
        <v>251.5</v>
      </c>
    </row>
    <row r="180" spans="1:5" s="2" customFormat="1" ht="18.75" x14ac:dyDescent="0.25">
      <c r="A180" s="4"/>
      <c r="B180" s="7">
        <v>170</v>
      </c>
      <c r="C180" s="1" t="s">
        <v>183</v>
      </c>
      <c r="D180" s="4">
        <v>72.38</v>
      </c>
      <c r="E180" s="8"/>
    </row>
    <row r="181" spans="1:5" s="2" customFormat="1" ht="18.75" x14ac:dyDescent="0.25">
      <c r="A181" s="4">
        <v>1</v>
      </c>
      <c r="B181" s="7">
        <v>171</v>
      </c>
      <c r="C181" s="1" t="s">
        <v>53</v>
      </c>
      <c r="D181" s="4">
        <v>34.410000000000004</v>
      </c>
      <c r="E181" s="8">
        <v>181.38</v>
      </c>
    </row>
    <row r="182" spans="1:5" s="2" customFormat="1" ht="18.75" x14ac:dyDescent="0.25">
      <c r="A182" s="4"/>
      <c r="B182" s="7">
        <v>172</v>
      </c>
      <c r="C182" s="1" t="s">
        <v>184</v>
      </c>
      <c r="D182" s="4">
        <v>90.33</v>
      </c>
      <c r="E182" s="8"/>
    </row>
    <row r="183" spans="1:5" s="2" customFormat="1" ht="18.75" x14ac:dyDescent="0.25">
      <c r="A183" s="4"/>
      <c r="B183" s="7">
        <v>173</v>
      </c>
      <c r="C183" s="1" t="s">
        <v>185</v>
      </c>
      <c r="D183" s="4">
        <v>94.24</v>
      </c>
      <c r="E183" s="8"/>
    </row>
    <row r="184" spans="1:5" s="2" customFormat="1" ht="18.75" x14ac:dyDescent="0.25">
      <c r="A184" s="4"/>
      <c r="B184" s="7">
        <v>174</v>
      </c>
      <c r="C184" s="1" t="s">
        <v>186</v>
      </c>
      <c r="D184" s="4">
        <v>90.31</v>
      </c>
      <c r="E184" s="8"/>
    </row>
    <row r="185" spans="1:5" s="2" customFormat="1" ht="18.75" x14ac:dyDescent="0.25">
      <c r="A185" s="4"/>
      <c r="B185" s="7">
        <v>175</v>
      </c>
      <c r="C185" s="1" t="s">
        <v>187</v>
      </c>
      <c r="D185" s="4">
        <v>180.12</v>
      </c>
      <c r="E185" s="8"/>
    </row>
    <row r="186" spans="1:5" s="2" customFormat="1" ht="18.75" x14ac:dyDescent="0.25">
      <c r="A186" s="4"/>
      <c r="B186" s="7">
        <v>176</v>
      </c>
      <c r="C186" s="1" t="s">
        <v>72</v>
      </c>
      <c r="D186" s="4">
        <v>4.21</v>
      </c>
      <c r="E186" s="8">
        <v>22</v>
      </c>
    </row>
    <row r="187" spans="1:5" s="2" customFormat="1" ht="18.75" x14ac:dyDescent="0.25">
      <c r="A187" s="4"/>
      <c r="B187" s="7">
        <v>177</v>
      </c>
      <c r="C187" s="1" t="s">
        <v>188</v>
      </c>
      <c r="D187" s="4">
        <v>128.32</v>
      </c>
      <c r="E187" s="8"/>
    </row>
    <row r="188" spans="1:5" s="2" customFormat="1" ht="18.75" x14ac:dyDescent="0.25">
      <c r="A188" s="4"/>
      <c r="B188" s="7">
        <v>178</v>
      </c>
      <c r="C188" s="1" t="s">
        <v>189</v>
      </c>
      <c r="D188" s="4">
        <v>103.05</v>
      </c>
      <c r="E188" s="8"/>
    </row>
    <row r="189" spans="1:5" s="2" customFormat="1" ht="18.75" x14ac:dyDescent="0.25">
      <c r="A189" s="4"/>
      <c r="B189" s="7">
        <v>179</v>
      </c>
      <c r="C189" s="1" t="s">
        <v>54</v>
      </c>
      <c r="D189" s="4">
        <v>46.65</v>
      </c>
      <c r="E189" s="8">
        <v>211.31</v>
      </c>
    </row>
    <row r="190" spans="1:5" s="2" customFormat="1" ht="18.75" x14ac:dyDescent="0.25">
      <c r="A190" s="4"/>
      <c r="B190" s="7">
        <v>180</v>
      </c>
      <c r="C190" s="1" t="s">
        <v>190</v>
      </c>
      <c r="D190" s="4">
        <v>17.71</v>
      </c>
      <c r="E190" s="8"/>
    </row>
    <row r="191" spans="1:5" s="2" customFormat="1" ht="18.75" x14ac:dyDescent="0.25">
      <c r="A191" s="4"/>
      <c r="B191" s="7">
        <v>181</v>
      </c>
      <c r="C191" s="1" t="s">
        <v>55</v>
      </c>
      <c r="D191" s="4">
        <v>325.23</v>
      </c>
      <c r="E191" s="8">
        <f>658.27+612.81</f>
        <v>1271.08</v>
      </c>
    </row>
    <row r="192" spans="1:5" s="2" customFormat="1" ht="18.75" x14ac:dyDescent="0.25">
      <c r="A192" s="4"/>
      <c r="B192" s="7">
        <v>182</v>
      </c>
      <c r="C192" s="1" t="s">
        <v>191</v>
      </c>
      <c r="D192" s="4">
        <v>55.71</v>
      </c>
      <c r="E192" s="8"/>
    </row>
    <row r="193" spans="1:5" s="2" customFormat="1" ht="18.75" x14ac:dyDescent="0.25">
      <c r="A193" s="4">
        <v>1</v>
      </c>
      <c r="B193" s="7">
        <v>183</v>
      </c>
      <c r="C193" s="1" t="s">
        <v>192</v>
      </c>
      <c r="D193" s="4">
        <v>67.27000000000001</v>
      </c>
      <c r="E193" s="8"/>
    </row>
    <row r="194" spans="1:5" s="2" customFormat="1" ht="18.75" x14ac:dyDescent="0.25">
      <c r="A194" s="4">
        <v>1</v>
      </c>
      <c r="B194" s="7">
        <v>184</v>
      </c>
      <c r="C194" s="1" t="s">
        <v>56</v>
      </c>
      <c r="D194" s="4">
        <v>79.91</v>
      </c>
      <c r="E194" s="8">
        <v>328.58</v>
      </c>
    </row>
    <row r="195" spans="1:5" s="2" customFormat="1" ht="18.75" x14ac:dyDescent="0.25">
      <c r="A195" s="4"/>
      <c r="B195" s="7">
        <v>185</v>
      </c>
      <c r="C195" s="1" t="s">
        <v>193</v>
      </c>
      <c r="D195" s="4">
        <v>105</v>
      </c>
      <c r="E195" s="8"/>
    </row>
    <row r="196" spans="1:5" s="2" customFormat="1" ht="18.75" x14ac:dyDescent="0.25">
      <c r="A196" s="4"/>
      <c r="B196" s="7">
        <v>186</v>
      </c>
      <c r="C196" s="1" t="s">
        <v>194</v>
      </c>
      <c r="D196" s="4">
        <v>97.77</v>
      </c>
      <c r="E196" s="8"/>
    </row>
    <row r="197" spans="1:5" s="2" customFormat="1" ht="18.75" x14ac:dyDescent="0.25">
      <c r="A197" s="4"/>
      <c r="B197" s="7">
        <v>187</v>
      </c>
      <c r="C197" s="1" t="s">
        <v>98</v>
      </c>
      <c r="D197" s="4">
        <v>101.38</v>
      </c>
      <c r="E197" s="8">
        <v>170.14</v>
      </c>
    </row>
    <row r="198" spans="1:5" s="2" customFormat="1" ht="18.75" x14ac:dyDescent="0.25">
      <c r="A198" s="4"/>
      <c r="B198" s="7">
        <v>188</v>
      </c>
      <c r="C198" s="1" t="s">
        <v>202</v>
      </c>
      <c r="D198" s="4">
        <v>89.87</v>
      </c>
      <c r="E198" s="8"/>
    </row>
    <row r="199" spans="1:5" s="2" customFormat="1" ht="18.75" x14ac:dyDescent="0.25">
      <c r="A199" s="4"/>
      <c r="B199" s="7">
        <v>189</v>
      </c>
      <c r="C199" s="1" t="s">
        <v>195</v>
      </c>
      <c r="D199" s="4">
        <v>97.62</v>
      </c>
      <c r="E199" s="8"/>
    </row>
    <row r="200" spans="1:5" s="2" customFormat="1" ht="18.75" x14ac:dyDescent="0.25">
      <c r="A200" s="4"/>
      <c r="B200" s="7">
        <v>190</v>
      </c>
      <c r="C200" s="1" t="s">
        <v>196</v>
      </c>
      <c r="D200" s="4">
        <v>60.22</v>
      </c>
      <c r="E200" s="8"/>
    </row>
    <row r="201" spans="1:5" s="2" customFormat="1" ht="18.75" x14ac:dyDescent="0.25">
      <c r="A201" s="4"/>
      <c r="B201" s="7">
        <v>191</v>
      </c>
      <c r="C201" s="1" t="s">
        <v>197</v>
      </c>
      <c r="D201" s="4">
        <v>103.41000000000001</v>
      </c>
      <c r="E201" s="8"/>
    </row>
    <row r="202" spans="1:5" s="2" customFormat="1" ht="18.75" x14ac:dyDescent="0.25">
      <c r="A202" s="4"/>
      <c r="B202" s="7">
        <v>192</v>
      </c>
      <c r="C202" s="1" t="s">
        <v>198</v>
      </c>
      <c r="D202" s="4">
        <v>75.13</v>
      </c>
      <c r="E202" s="8"/>
    </row>
    <row r="203" spans="1:5" s="2" customFormat="1" ht="18.75" x14ac:dyDescent="0.25">
      <c r="A203" s="4"/>
      <c r="B203" s="7">
        <v>193</v>
      </c>
      <c r="C203" s="1" t="s">
        <v>199</v>
      </c>
      <c r="D203" s="4">
        <v>65.98</v>
      </c>
      <c r="E203" s="8"/>
    </row>
    <row r="204" spans="1:5" s="2" customFormat="1" ht="18.75" x14ac:dyDescent="0.25">
      <c r="A204" s="4"/>
      <c r="B204" s="7">
        <v>194</v>
      </c>
      <c r="C204" s="1" t="s">
        <v>200</v>
      </c>
      <c r="D204" s="4">
        <v>66.209999999999994</v>
      </c>
      <c r="E204" s="8"/>
    </row>
    <row r="205" spans="1:5" s="2" customFormat="1" ht="18.75" x14ac:dyDescent="0.25">
      <c r="A205" s="4"/>
      <c r="B205" s="7">
        <v>195</v>
      </c>
      <c r="C205" s="1" t="s">
        <v>201</v>
      </c>
      <c r="D205" s="4">
        <v>161.26999999999998</v>
      </c>
      <c r="E205" s="8"/>
    </row>
    <row r="206" spans="1:5" s="2" customFormat="1" ht="18.75" x14ac:dyDescent="0.25">
      <c r="A206" s="4">
        <v>1</v>
      </c>
      <c r="B206" s="7">
        <v>196</v>
      </c>
      <c r="C206" s="1" t="s">
        <v>57</v>
      </c>
      <c r="D206" s="4">
        <v>127.05</v>
      </c>
      <c r="E206" s="8">
        <v>455.4</v>
      </c>
    </row>
    <row r="207" spans="1:5" s="2" customFormat="1" ht="18.75" customHeight="1" x14ac:dyDescent="0.25">
      <c r="A207" s="4">
        <v>1</v>
      </c>
      <c r="B207" s="7">
        <v>197</v>
      </c>
      <c r="C207" s="1" t="s">
        <v>74</v>
      </c>
      <c r="D207" s="4">
        <v>84.81</v>
      </c>
      <c r="E207" s="8">
        <v>428.95</v>
      </c>
    </row>
    <row r="208" spans="1:5" s="2" customFormat="1" ht="18.75" x14ac:dyDescent="0.25">
      <c r="A208" s="4"/>
      <c r="B208" s="7">
        <v>198</v>
      </c>
      <c r="C208" s="1" t="s">
        <v>76</v>
      </c>
      <c r="D208" s="4">
        <v>10.59</v>
      </c>
      <c r="E208" s="8">
        <v>63.08</v>
      </c>
    </row>
    <row r="209" spans="1:5" s="2" customFormat="1" ht="18.75" x14ac:dyDescent="0.25">
      <c r="A209" s="4"/>
      <c r="B209" s="7">
        <v>199</v>
      </c>
      <c r="C209" s="1" t="s">
        <v>75</v>
      </c>
      <c r="D209" s="4">
        <v>37.74</v>
      </c>
      <c r="E209" s="8">
        <v>205.24</v>
      </c>
    </row>
    <row r="210" spans="1:5" s="2" customFormat="1" ht="18.75" x14ac:dyDescent="0.25">
      <c r="A210" s="4"/>
      <c r="B210" s="7">
        <v>200</v>
      </c>
      <c r="C210" s="1" t="s">
        <v>84</v>
      </c>
      <c r="D210" s="4">
        <v>29.259999999999998</v>
      </c>
      <c r="E210" s="4">
        <v>162.32</v>
      </c>
    </row>
    <row r="211" spans="1:5" s="13" customFormat="1" ht="18.75" x14ac:dyDescent="0.25">
      <c r="A211" s="4"/>
      <c r="B211" s="7">
        <v>201</v>
      </c>
      <c r="C211" s="1" t="s">
        <v>207</v>
      </c>
      <c r="D211" s="4">
        <v>29.95</v>
      </c>
      <c r="E211" s="4"/>
    </row>
    <row r="212" spans="1:5" s="2" customFormat="1" ht="18.75" x14ac:dyDescent="0.25">
      <c r="A212" s="4"/>
      <c r="B212" s="7">
        <v>202</v>
      </c>
      <c r="C212" s="1" t="s">
        <v>85</v>
      </c>
      <c r="D212" s="4">
        <v>11.41</v>
      </c>
      <c r="E212" s="8">
        <v>81.67</v>
      </c>
    </row>
    <row r="213" spans="1:5" s="2" customFormat="1" ht="18.75" x14ac:dyDescent="0.25">
      <c r="A213" s="4"/>
      <c r="B213" s="7">
        <v>203</v>
      </c>
      <c r="C213" s="1" t="s">
        <v>86</v>
      </c>
      <c r="D213" s="4">
        <v>24.11</v>
      </c>
      <c r="E213" s="4">
        <v>86.52</v>
      </c>
    </row>
    <row r="214" spans="1:5" s="2" customFormat="1" x14ac:dyDescent="0.25">
      <c r="C214" s="5"/>
      <c r="D214" s="14"/>
    </row>
    <row r="215" spans="1:5" s="2" customFormat="1" x14ac:dyDescent="0.25">
      <c r="B215" s="32" t="s">
        <v>206</v>
      </c>
      <c r="C215" s="32"/>
      <c r="D215" s="32"/>
      <c r="E215" s="32"/>
    </row>
    <row r="216" spans="1:5" s="2" customFormat="1" x14ac:dyDescent="0.25">
      <c r="B216" s="32"/>
      <c r="C216" s="32"/>
      <c r="D216" s="32"/>
      <c r="E216" s="32"/>
    </row>
    <row r="217" spans="1:5" s="2" customFormat="1" x14ac:dyDescent="0.25">
      <c r="C217" s="5"/>
      <c r="D217" s="14"/>
    </row>
    <row r="218" spans="1:5" s="2" customFormat="1" x14ac:dyDescent="0.25">
      <c r="C218" s="5"/>
      <c r="D218" s="9"/>
      <c r="E218" s="9"/>
    </row>
    <row r="219" spans="1:5" s="2" customFormat="1" x14ac:dyDescent="0.25">
      <c r="C219" s="5"/>
      <c r="D219" s="9"/>
      <c r="E219" s="9"/>
    </row>
    <row r="220" spans="1:5" s="2" customFormat="1" x14ac:dyDescent="0.25">
      <c r="C220" s="5"/>
      <c r="D220" s="14"/>
    </row>
    <row r="221" spans="1:5" s="2" customFormat="1" x14ac:dyDescent="0.25">
      <c r="C221" s="5"/>
      <c r="D221" s="14"/>
    </row>
    <row r="222" spans="1:5" s="2" customFormat="1" x14ac:dyDescent="0.25">
      <c r="C222" s="5"/>
      <c r="D222" s="14"/>
    </row>
    <row r="223" spans="1:5" s="2" customFormat="1" x14ac:dyDescent="0.25">
      <c r="C223" s="5"/>
      <c r="D223" s="14"/>
    </row>
    <row r="224" spans="1:5" s="2" customFormat="1" x14ac:dyDescent="0.25">
      <c r="C224" s="5"/>
      <c r="D224" s="14"/>
    </row>
    <row r="225" spans="2:5" s="2" customFormat="1" x14ac:dyDescent="0.25">
      <c r="C225" s="5"/>
      <c r="D225" s="14"/>
    </row>
    <row r="226" spans="2:5" s="2" customFormat="1" x14ac:dyDescent="0.25">
      <c r="C226" s="5"/>
      <c r="D226" s="14"/>
    </row>
    <row r="227" spans="2:5" s="2" customFormat="1" x14ac:dyDescent="0.25">
      <c r="C227" s="5"/>
      <c r="D227" s="14"/>
    </row>
    <row r="228" spans="2:5" s="2" customFormat="1" x14ac:dyDescent="0.25">
      <c r="C228" s="5"/>
      <c r="D228" s="14"/>
    </row>
    <row r="229" spans="2:5" s="2" customFormat="1" x14ac:dyDescent="0.25">
      <c r="C229" s="5"/>
      <c r="D229" s="14"/>
    </row>
    <row r="230" spans="2:5" s="2" customFormat="1" x14ac:dyDescent="0.25">
      <c r="C230" s="5"/>
      <c r="D230" s="14"/>
    </row>
    <row r="231" spans="2:5" s="2" customFormat="1" x14ac:dyDescent="0.25">
      <c r="C231" s="5"/>
      <c r="D231" s="14"/>
    </row>
    <row r="232" spans="2:5" s="2" customFormat="1" x14ac:dyDescent="0.25">
      <c r="C232" s="5"/>
      <c r="D232" s="14"/>
    </row>
    <row r="233" spans="2:5" s="2" customFormat="1" x14ac:dyDescent="0.25">
      <c r="C233" s="5"/>
      <c r="D233" s="14"/>
    </row>
    <row r="234" spans="2:5" s="2" customFormat="1" x14ac:dyDescent="0.25">
      <c r="C234" s="5"/>
      <c r="D234" s="14"/>
    </row>
    <row r="235" spans="2:5" s="2" customFormat="1" x14ac:dyDescent="0.25">
      <c r="C235" s="5"/>
      <c r="D235" s="14"/>
    </row>
    <row r="236" spans="2:5" s="2" customFormat="1" x14ac:dyDescent="0.25">
      <c r="C236" s="5"/>
      <c r="D236" s="14"/>
    </row>
    <row r="237" spans="2:5" s="2" customFormat="1" x14ac:dyDescent="0.25">
      <c r="C237" s="5"/>
      <c r="D237" s="14"/>
    </row>
    <row r="238" spans="2:5" x14ac:dyDescent="0.25">
      <c r="B238" s="2"/>
      <c r="C238" s="5"/>
      <c r="D238" s="3"/>
      <c r="E238" s="3"/>
    </row>
    <row r="239" spans="2:5" x14ac:dyDescent="0.25">
      <c r="B239" s="2"/>
      <c r="C239" s="5"/>
      <c r="D239" s="3"/>
      <c r="E239" s="3"/>
    </row>
    <row r="240" spans="2:5" x14ac:dyDescent="0.25">
      <c r="B240" s="2"/>
      <c r="C240" s="5"/>
      <c r="D240" s="3"/>
      <c r="E240" s="3"/>
    </row>
    <row r="241" spans="2:5" x14ac:dyDescent="0.25">
      <c r="B241" s="2"/>
      <c r="C241" s="5"/>
      <c r="D241" s="3"/>
      <c r="E241" s="3"/>
    </row>
    <row r="242" spans="2:5" x14ac:dyDescent="0.25">
      <c r="B242" s="2"/>
      <c r="C242" s="5"/>
      <c r="D242" s="3"/>
      <c r="E242" s="3"/>
    </row>
    <row r="243" spans="2:5" x14ac:dyDescent="0.25">
      <c r="B243" s="2"/>
      <c r="C243" s="5"/>
      <c r="D243" s="3"/>
      <c r="E243" s="3"/>
    </row>
    <row r="244" spans="2:5" x14ac:dyDescent="0.25">
      <c r="B244" s="2"/>
      <c r="C244" s="5"/>
      <c r="D244" s="3"/>
      <c r="E244" s="3"/>
    </row>
    <row r="245" spans="2:5" x14ac:dyDescent="0.25">
      <c r="B245" s="2"/>
      <c r="C245" s="5"/>
      <c r="D245" s="3"/>
      <c r="E245" s="3"/>
    </row>
    <row r="246" spans="2:5" x14ac:dyDescent="0.25">
      <c r="B246" s="2"/>
      <c r="C246" s="5"/>
      <c r="D246" s="3"/>
      <c r="E246" s="3"/>
    </row>
    <row r="247" spans="2:5" x14ac:dyDescent="0.25">
      <c r="B247" s="2"/>
      <c r="C247" s="5"/>
      <c r="D247" s="3"/>
      <c r="E247" s="3"/>
    </row>
    <row r="248" spans="2:5" x14ac:dyDescent="0.25">
      <c r="B248" s="2"/>
      <c r="C248" s="5"/>
      <c r="D248" s="3"/>
      <c r="E248" s="3"/>
    </row>
    <row r="249" spans="2:5" x14ac:dyDescent="0.25">
      <c r="B249" s="2"/>
      <c r="C249" s="5"/>
      <c r="D249" s="3"/>
      <c r="E249" s="3"/>
    </row>
    <row r="250" spans="2:5" x14ac:dyDescent="0.25">
      <c r="B250" s="2"/>
      <c r="C250" s="5"/>
      <c r="D250" s="3"/>
      <c r="E250" s="3"/>
    </row>
    <row r="251" spans="2:5" x14ac:dyDescent="0.25">
      <c r="B251" s="2"/>
      <c r="C251" s="5"/>
      <c r="D251" s="3"/>
      <c r="E251" s="3"/>
    </row>
    <row r="252" spans="2:5" x14ac:dyDescent="0.25">
      <c r="B252" s="2"/>
      <c r="C252" s="5"/>
      <c r="D252" s="3"/>
      <c r="E252" s="3"/>
    </row>
    <row r="253" spans="2:5" x14ac:dyDescent="0.25">
      <c r="B253" s="2"/>
      <c r="C253" s="5"/>
      <c r="D253" s="3"/>
      <c r="E253" s="3"/>
    </row>
    <row r="254" spans="2:5" x14ac:dyDescent="0.25">
      <c r="B254" s="2"/>
      <c r="C254" s="5"/>
      <c r="D254" s="3"/>
      <c r="E254" s="3"/>
    </row>
    <row r="255" spans="2:5" x14ac:dyDescent="0.25">
      <c r="B255" s="2"/>
      <c r="C255" s="5"/>
      <c r="D255" s="3"/>
      <c r="E255" s="3"/>
    </row>
    <row r="256" spans="2:5" x14ac:dyDescent="0.25">
      <c r="B256" s="2"/>
      <c r="C256" s="5"/>
      <c r="D256" s="3"/>
      <c r="E256" s="3"/>
    </row>
    <row r="257" spans="2:5" x14ac:dyDescent="0.25">
      <c r="B257" s="2"/>
      <c r="C257" s="5"/>
      <c r="D257" s="3"/>
      <c r="E257" s="3"/>
    </row>
    <row r="258" spans="2:5" x14ac:dyDescent="0.25">
      <c r="B258" s="2"/>
      <c r="C258" s="5"/>
      <c r="D258" s="3"/>
      <c r="E258" s="3"/>
    </row>
    <row r="259" spans="2:5" x14ac:dyDescent="0.25">
      <c r="B259" s="2"/>
      <c r="C259" s="5"/>
      <c r="D259" s="3"/>
      <c r="E259" s="3"/>
    </row>
    <row r="260" spans="2:5" x14ac:dyDescent="0.25">
      <c r="B260" s="2"/>
      <c r="C260" s="5"/>
      <c r="D260" s="3"/>
      <c r="E260" s="3"/>
    </row>
    <row r="261" spans="2:5" x14ac:dyDescent="0.25">
      <c r="B261" s="2"/>
      <c r="C261" s="5"/>
      <c r="D261" s="3"/>
      <c r="E261" s="3"/>
    </row>
    <row r="262" spans="2:5" x14ac:dyDescent="0.25">
      <c r="B262" s="2"/>
      <c r="C262" s="5"/>
      <c r="D262" s="3"/>
      <c r="E262" s="3"/>
    </row>
    <row r="263" spans="2:5" x14ac:dyDescent="0.25">
      <c r="B263" s="2"/>
      <c r="C263" s="5"/>
      <c r="D263" s="3"/>
      <c r="E263" s="3"/>
    </row>
  </sheetData>
  <mergeCells count="9">
    <mergeCell ref="B215:E216"/>
    <mergeCell ref="B7:E7"/>
    <mergeCell ref="J8:J10"/>
    <mergeCell ref="A8:A10"/>
    <mergeCell ref="B6:E6"/>
    <mergeCell ref="B8:B10"/>
    <mergeCell ref="C8:C10"/>
    <mergeCell ref="E8:E10"/>
    <mergeCell ref="D8:D10"/>
  </mergeCells>
  <pageMargins left="0.19685039370078741" right="0.19685039370078741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opLeftCell="A44" workbookViewId="0">
      <selection activeCell="A59" sqref="A59"/>
    </sheetView>
  </sheetViews>
  <sheetFormatPr defaultRowHeight="15" x14ac:dyDescent="0.25"/>
  <cols>
    <col min="1" max="1" width="45.5703125" style="6" customWidth="1"/>
    <col min="2" max="2" width="12.5703125" customWidth="1"/>
  </cols>
  <sheetData>
    <row r="1" spans="1:5" x14ac:dyDescent="0.25">
      <c r="B1" s="36" t="s">
        <v>213</v>
      </c>
      <c r="C1" s="36"/>
      <c r="D1" s="36" t="s">
        <v>214</v>
      </c>
      <c r="E1" s="36"/>
    </row>
    <row r="2" spans="1:5" ht="15" customHeight="1" x14ac:dyDescent="0.25">
      <c r="A2" s="26" t="s">
        <v>0</v>
      </c>
      <c r="B2" s="35" t="s">
        <v>208</v>
      </c>
      <c r="C2" s="37"/>
      <c r="D2" s="35" t="s">
        <v>212</v>
      </c>
      <c r="E2" s="38"/>
    </row>
    <row r="3" spans="1:5" ht="15" customHeight="1" x14ac:dyDescent="0.25">
      <c r="A3" s="27"/>
      <c r="B3" s="35"/>
      <c r="C3" s="37"/>
      <c r="D3" s="35"/>
      <c r="E3" s="39"/>
    </row>
    <row r="4" spans="1:5" ht="15" customHeight="1" x14ac:dyDescent="0.25">
      <c r="A4" s="27"/>
      <c r="B4" s="35"/>
      <c r="C4" s="37"/>
      <c r="D4" s="35"/>
      <c r="E4" s="40"/>
    </row>
    <row r="5" spans="1:5" ht="18.75" x14ac:dyDescent="0.25">
      <c r="A5" s="1" t="s">
        <v>116</v>
      </c>
      <c r="B5" s="15">
        <v>4665.4799999999996</v>
      </c>
      <c r="C5" s="15">
        <f>B5*C7/B7</f>
        <v>93.388641551772196</v>
      </c>
      <c r="D5" s="15"/>
      <c r="E5" s="15"/>
    </row>
    <row r="6" spans="1:5" ht="18.75" x14ac:dyDescent="0.25">
      <c r="A6" s="1" t="s">
        <v>117</v>
      </c>
      <c r="B6" s="15">
        <v>2901.61</v>
      </c>
      <c r="C6" s="15">
        <f>B6*C7/B7</f>
        <v>58.081358448227789</v>
      </c>
      <c r="D6" s="15"/>
      <c r="E6" s="15"/>
    </row>
    <row r="7" spans="1:5" ht="18.75" x14ac:dyDescent="0.25">
      <c r="A7" s="1"/>
      <c r="B7" s="16">
        <f>SUM(B5:B6)</f>
        <v>7567.09</v>
      </c>
      <c r="C7" s="15">
        <v>151.47</v>
      </c>
      <c r="D7" s="15"/>
      <c r="E7" s="15"/>
    </row>
    <row r="8" spans="1:5" ht="18.75" x14ac:dyDescent="0.25">
      <c r="A8" s="1" t="s">
        <v>118</v>
      </c>
      <c r="B8" s="15">
        <v>3829.12</v>
      </c>
      <c r="C8" s="15">
        <f>B8*C10/B10</f>
        <v>80.588556553630823</v>
      </c>
      <c r="D8" s="15"/>
      <c r="E8" s="15"/>
    </row>
    <row r="9" spans="1:5" ht="18.75" x14ac:dyDescent="0.25">
      <c r="A9" s="1" t="s">
        <v>119</v>
      </c>
      <c r="B9" s="15">
        <v>1864.06</v>
      </c>
      <c r="C9" s="15">
        <f>B9*C10/B10</f>
        <v>39.231443446369155</v>
      </c>
      <c r="D9" s="15"/>
      <c r="E9" s="15"/>
    </row>
    <row r="10" spans="1:5" ht="18.75" x14ac:dyDescent="0.25">
      <c r="A10" s="1"/>
      <c r="B10" s="16">
        <f>SUM(B8:B9)</f>
        <v>5693.18</v>
      </c>
      <c r="C10" s="15">
        <v>119.82</v>
      </c>
      <c r="D10" s="15"/>
      <c r="E10" s="15"/>
    </row>
    <row r="11" spans="1:5" ht="18.75" x14ac:dyDescent="0.25">
      <c r="A11" s="1" t="s">
        <v>1</v>
      </c>
      <c r="B11" s="15">
        <v>5988.1</v>
      </c>
      <c r="C11" s="15">
        <f>B11*C13/B13</f>
        <v>85.821684720704809</v>
      </c>
      <c r="D11" s="15">
        <v>230</v>
      </c>
      <c r="E11" s="15">
        <f>D11*E13/D13</f>
        <v>672.67836065573772</v>
      </c>
    </row>
    <row r="12" spans="1:5" ht="18.75" x14ac:dyDescent="0.25">
      <c r="A12" s="1" t="s">
        <v>209</v>
      </c>
      <c r="B12" s="15">
        <v>2615.6999999999998</v>
      </c>
      <c r="C12" s="15">
        <f>B12*C13/B13</f>
        <v>37.4883152792952</v>
      </c>
      <c r="D12" s="15">
        <v>75</v>
      </c>
      <c r="E12" s="15">
        <f>D12*E13/D13</f>
        <v>219.35163934426228</v>
      </c>
    </row>
    <row r="13" spans="1:5" ht="18.75" x14ac:dyDescent="0.25">
      <c r="A13" s="1"/>
      <c r="B13" s="16">
        <f>SUM(B11:B12)</f>
        <v>8603.7999999999993</v>
      </c>
      <c r="C13" s="15">
        <v>123.31</v>
      </c>
      <c r="D13" s="16">
        <f>SUM(D11:D12)</f>
        <v>305</v>
      </c>
      <c r="E13" s="15">
        <v>892.03</v>
      </c>
    </row>
    <row r="14" spans="1:5" ht="18.75" x14ac:dyDescent="0.25">
      <c r="A14" s="1" t="s">
        <v>4</v>
      </c>
      <c r="B14" s="15">
        <v>1593.62</v>
      </c>
      <c r="C14" s="15">
        <f>B14*C16/B16</f>
        <v>26.973502110422768</v>
      </c>
      <c r="D14" s="15">
        <v>69</v>
      </c>
      <c r="E14" s="15">
        <f>D14*E16/D16</f>
        <v>128.34</v>
      </c>
    </row>
    <row r="15" spans="1:5" ht="18.75" x14ac:dyDescent="0.25">
      <c r="A15" s="1" t="s">
        <v>5</v>
      </c>
      <c r="B15" s="15">
        <v>1931.74</v>
      </c>
      <c r="C15" s="15">
        <f>B15*C16/B16</f>
        <v>32.696497889577238</v>
      </c>
      <c r="D15" s="15">
        <v>45</v>
      </c>
      <c r="E15" s="15">
        <f>D15*E16/D16</f>
        <v>83.699999999999989</v>
      </c>
    </row>
    <row r="16" spans="1:5" ht="18.75" x14ac:dyDescent="0.25">
      <c r="A16" s="1"/>
      <c r="B16" s="16">
        <f>SUM(B14:B15)</f>
        <v>3525.3599999999997</v>
      </c>
      <c r="C16" s="15">
        <v>59.67</v>
      </c>
      <c r="D16" s="16">
        <f>SUM(D14:D15)</f>
        <v>114</v>
      </c>
      <c r="E16" s="15">
        <v>212.04</v>
      </c>
    </row>
    <row r="17" spans="1:5" ht="18.75" x14ac:dyDescent="0.25">
      <c r="A17" s="1" t="s">
        <v>7</v>
      </c>
      <c r="B17" s="15">
        <v>5093.67</v>
      </c>
      <c r="C17" s="20">
        <f>B17*C21/B21</f>
        <v>83.259032021309253</v>
      </c>
      <c r="D17" s="15">
        <v>201</v>
      </c>
      <c r="E17" s="20">
        <f>D17*E21/D21</f>
        <v>440.78041036717065</v>
      </c>
    </row>
    <row r="18" spans="1:5" ht="18.75" x14ac:dyDescent="0.25">
      <c r="A18" s="1" t="s">
        <v>62</v>
      </c>
      <c r="B18" s="15">
        <v>1615.91</v>
      </c>
      <c r="C18" s="20">
        <f>B18*C21/B21</f>
        <v>26.412999356761205</v>
      </c>
      <c r="D18" s="15">
        <v>77</v>
      </c>
      <c r="E18" s="20">
        <f>D18*E21/D21</f>
        <v>168.85617710583153</v>
      </c>
    </row>
    <row r="19" spans="1:5" ht="18.75" x14ac:dyDescent="0.25">
      <c r="A19" s="1" t="s">
        <v>63</v>
      </c>
      <c r="B19" s="15">
        <v>1498.21</v>
      </c>
      <c r="C19" s="20">
        <f>B19*C21/B21</f>
        <v>24.489123630829194</v>
      </c>
      <c r="D19" s="15">
        <v>66</v>
      </c>
      <c r="E19" s="20">
        <f>D19*E21/D21</f>
        <v>144.73386609071275</v>
      </c>
    </row>
    <row r="20" spans="1:5" ht="18.75" x14ac:dyDescent="0.25">
      <c r="A20" s="1" t="s">
        <v>8</v>
      </c>
      <c r="B20" s="15">
        <f>2598.37+1211.15</f>
        <v>3809.52</v>
      </c>
      <c r="C20" s="20">
        <f>B20*C21/B21</f>
        <v>62.268844991100337</v>
      </c>
      <c r="D20" s="15">
        <v>119</v>
      </c>
      <c r="E20" s="20">
        <f>D20*E21/D21</f>
        <v>260.95954643628511</v>
      </c>
    </row>
    <row r="21" spans="1:5" ht="18.75" x14ac:dyDescent="0.25">
      <c r="A21" s="1"/>
      <c r="B21" s="16">
        <f>SUM(B17:B20)</f>
        <v>12017.310000000001</v>
      </c>
      <c r="C21" s="15">
        <v>196.43</v>
      </c>
      <c r="D21" s="16">
        <f>SUM(D17:D20)</f>
        <v>463</v>
      </c>
      <c r="E21" s="15">
        <v>1015.33</v>
      </c>
    </row>
    <row r="22" spans="1:5" ht="18.75" x14ac:dyDescent="0.25">
      <c r="A22" s="1" t="s">
        <v>64</v>
      </c>
      <c r="B22" s="15">
        <v>4017.52</v>
      </c>
      <c r="C22" s="15">
        <f>B22*C24/B24</f>
        <v>46.111960048911314</v>
      </c>
      <c r="D22" s="15">
        <v>143</v>
      </c>
      <c r="E22" s="15">
        <f>D22*E24/D24</f>
        <v>311.21538461538461</v>
      </c>
    </row>
    <row r="23" spans="1:5" ht="18.75" x14ac:dyDescent="0.25">
      <c r="A23" s="1" t="s">
        <v>65</v>
      </c>
      <c r="B23" s="15">
        <v>848.43</v>
      </c>
      <c r="C23" s="15">
        <f>B23*C24/B24</f>
        <v>9.7380399510886875</v>
      </c>
      <c r="D23" s="15">
        <v>26</v>
      </c>
      <c r="E23" s="15">
        <f>D23*E24/D24</f>
        <v>56.58461538461539</v>
      </c>
    </row>
    <row r="24" spans="1:5" ht="18.75" x14ac:dyDescent="0.25">
      <c r="A24" s="1"/>
      <c r="B24" s="16">
        <f>SUM(B22:B23)</f>
        <v>4865.95</v>
      </c>
      <c r="C24" s="15">
        <v>55.85</v>
      </c>
      <c r="D24" s="16">
        <f>SUM(D22:D23)</f>
        <v>169</v>
      </c>
      <c r="E24" s="15">
        <v>367.8</v>
      </c>
    </row>
    <row r="25" spans="1:5" ht="18.75" x14ac:dyDescent="0.25">
      <c r="A25" s="1" t="s">
        <v>66</v>
      </c>
      <c r="B25" s="15">
        <v>7793.17</v>
      </c>
      <c r="C25" s="20">
        <f>B25*C27/B27</f>
        <v>162.25533340794692</v>
      </c>
      <c r="D25" s="15">
        <v>368</v>
      </c>
      <c r="E25" s="20">
        <f>D25*E27/D27</f>
        <v>758.2476355748372</v>
      </c>
    </row>
    <row r="26" spans="1:5" ht="18.75" x14ac:dyDescent="0.25">
      <c r="A26" s="1" t="s">
        <v>67</v>
      </c>
      <c r="B26" s="15">
        <v>2213.94</v>
      </c>
      <c r="C26" s="20">
        <f>B26*C27/B27</f>
        <v>46.094666592053045</v>
      </c>
      <c r="D26" s="15">
        <v>93</v>
      </c>
      <c r="E26" s="20">
        <f>D26*E27/D27</f>
        <v>191.62236442516269</v>
      </c>
    </row>
    <row r="27" spans="1:5" ht="18.75" x14ac:dyDescent="0.25">
      <c r="A27" s="1"/>
      <c r="B27" s="16">
        <f>SUM(B25:B26)</f>
        <v>10007.11</v>
      </c>
      <c r="C27" s="15">
        <v>208.35</v>
      </c>
      <c r="D27" s="16">
        <f>SUM(D25:D26)</f>
        <v>461</v>
      </c>
      <c r="E27" s="20">
        <v>949.87</v>
      </c>
    </row>
    <row r="28" spans="1:5" ht="18.75" x14ac:dyDescent="0.25">
      <c r="A28" s="1" t="s">
        <v>126</v>
      </c>
      <c r="B28" s="15">
        <v>4466.34</v>
      </c>
      <c r="C28" s="20">
        <f>B28*C30/B30</f>
        <v>90.368459000253267</v>
      </c>
      <c r="D28" s="15"/>
      <c r="E28" s="15"/>
    </row>
    <row r="29" spans="1:5" ht="18.75" x14ac:dyDescent="0.25">
      <c r="A29" s="1" t="s">
        <v>11</v>
      </c>
      <c r="B29" s="15">
        <v>3943.59</v>
      </c>
      <c r="C29" s="20">
        <f>B29*C30/B30</f>
        <v>79.791540999746729</v>
      </c>
      <c r="D29" s="15"/>
      <c r="E29" s="15"/>
    </row>
    <row r="30" spans="1:5" ht="18.75" x14ac:dyDescent="0.25">
      <c r="A30" s="1"/>
      <c r="B30" s="16">
        <f>SUM(B28:B29)</f>
        <v>8409.93</v>
      </c>
      <c r="C30" s="15">
        <v>170.16</v>
      </c>
      <c r="D30" s="15"/>
      <c r="E30" s="15"/>
    </row>
    <row r="31" spans="1:5" ht="18.75" x14ac:dyDescent="0.25">
      <c r="A31" s="1" t="s">
        <v>90</v>
      </c>
      <c r="B31" s="15">
        <v>3575.99</v>
      </c>
      <c r="C31" s="20">
        <f>B31*C33/B33</f>
        <v>58.613449393290708</v>
      </c>
      <c r="D31" s="15">
        <v>142</v>
      </c>
      <c r="E31" s="20">
        <f>D31*E33/D33</f>
        <v>207.77024390243901</v>
      </c>
    </row>
    <row r="32" spans="1:5" ht="18.75" x14ac:dyDescent="0.25">
      <c r="A32" s="1" t="s">
        <v>91</v>
      </c>
      <c r="B32" s="15">
        <v>3706.74</v>
      </c>
      <c r="C32" s="20">
        <f>B32*C33/B33</f>
        <v>60.756550606709297</v>
      </c>
      <c r="D32" s="15">
        <v>145</v>
      </c>
      <c r="E32" s="20">
        <f>D32*E33/D33</f>
        <v>212.15975609756097</v>
      </c>
    </row>
    <row r="33" spans="1:5" ht="18.75" x14ac:dyDescent="0.25">
      <c r="A33" s="1"/>
      <c r="B33" s="16">
        <f>SUM(B31:B32)</f>
        <v>7282.73</v>
      </c>
      <c r="C33" s="15">
        <v>119.37</v>
      </c>
      <c r="D33" s="16">
        <f>SUM(D31:D32)</f>
        <v>287</v>
      </c>
      <c r="E33" s="20">
        <v>419.93</v>
      </c>
    </row>
    <row r="34" spans="1:5" ht="18.75" x14ac:dyDescent="0.25">
      <c r="A34" s="1" t="s">
        <v>129</v>
      </c>
      <c r="B34" s="15">
        <v>3732.42</v>
      </c>
      <c r="C34" s="15">
        <f>B34*C36/B36</f>
        <v>58.694574015578638</v>
      </c>
      <c r="D34" s="15"/>
      <c r="E34" s="15"/>
    </row>
    <row r="35" spans="1:5" ht="18.75" x14ac:dyDescent="0.25">
      <c r="A35" s="1" t="s">
        <v>12</v>
      </c>
      <c r="B35" s="15">
        <v>962.47</v>
      </c>
      <c r="C35" s="15">
        <f>B35*C36/B36</f>
        <v>15.135425984421358</v>
      </c>
      <c r="D35" s="15"/>
      <c r="E35" s="15"/>
    </row>
    <row r="36" spans="1:5" ht="18.75" x14ac:dyDescent="0.25">
      <c r="A36" s="1"/>
      <c r="B36" s="16">
        <f>SUM(B34:B35)</f>
        <v>4694.8900000000003</v>
      </c>
      <c r="C36" s="15">
        <v>73.83</v>
      </c>
      <c r="D36" s="15"/>
      <c r="E36" s="15"/>
    </row>
    <row r="37" spans="1:5" ht="18.75" x14ac:dyDescent="0.25">
      <c r="A37" s="1" t="s">
        <v>130</v>
      </c>
      <c r="B37" s="15">
        <v>7906.6</v>
      </c>
      <c r="C37" s="15">
        <f>B37*C39/B39</f>
        <v>149.23015478467488</v>
      </c>
      <c r="D37" s="15"/>
      <c r="E37" s="15"/>
    </row>
    <row r="38" spans="1:5" ht="18.75" x14ac:dyDescent="0.25">
      <c r="A38" s="1" t="s">
        <v>131</v>
      </c>
      <c r="B38" s="15">
        <v>1587.88</v>
      </c>
      <c r="C38" s="15">
        <f>B38*C39/B39</f>
        <v>29.969845215325119</v>
      </c>
      <c r="D38" s="15"/>
      <c r="E38" s="15"/>
    </row>
    <row r="39" spans="1:5" ht="18.75" x14ac:dyDescent="0.25">
      <c r="A39" s="1"/>
      <c r="B39" s="16">
        <f>SUM(B37:B38)</f>
        <v>9494.48</v>
      </c>
      <c r="C39" s="15">
        <v>179.2</v>
      </c>
      <c r="D39" s="15"/>
      <c r="E39" s="15"/>
    </row>
    <row r="40" spans="1:5" ht="18.75" x14ac:dyDescent="0.25">
      <c r="A40" s="1" t="s">
        <v>78</v>
      </c>
      <c r="B40" s="15">
        <v>624.07000000000005</v>
      </c>
      <c r="C40" s="15">
        <f>B40*C42/B42</f>
        <v>10.358150522043356</v>
      </c>
      <c r="D40" s="15">
        <v>26</v>
      </c>
      <c r="E40" s="15">
        <f>D40*E42/D42</f>
        <v>40.032777777777781</v>
      </c>
    </row>
    <row r="41" spans="1:5" ht="18.75" x14ac:dyDescent="0.25">
      <c r="A41" s="1" t="s">
        <v>210</v>
      </c>
      <c r="B41" s="15">
        <v>1196.6600000000001</v>
      </c>
      <c r="C41" s="15">
        <f>B41*C42/B42</f>
        <v>19.861849477956646</v>
      </c>
      <c r="D41" s="15">
        <v>46</v>
      </c>
      <c r="E41" s="15">
        <f>D41*E42/D42</f>
        <v>70.827222222222233</v>
      </c>
    </row>
    <row r="42" spans="1:5" ht="18.75" x14ac:dyDescent="0.25">
      <c r="A42" s="1"/>
      <c r="B42" s="16">
        <f>SUM(B40:B41)</f>
        <v>1820.73</v>
      </c>
      <c r="C42" s="15">
        <v>30.22</v>
      </c>
      <c r="D42" s="16">
        <f>SUM(D40:D41)</f>
        <v>72</v>
      </c>
      <c r="E42" s="15">
        <v>110.86</v>
      </c>
    </row>
    <row r="43" spans="1:5" ht="18.75" x14ac:dyDescent="0.25">
      <c r="A43" s="1" t="s">
        <v>92</v>
      </c>
      <c r="B43" s="15">
        <v>6335.69</v>
      </c>
      <c r="C43" s="15">
        <f>B43*C45/B45</f>
        <v>84.743600816838665</v>
      </c>
      <c r="D43" s="15"/>
      <c r="E43" s="15"/>
    </row>
    <row r="44" spans="1:5" ht="18.75" x14ac:dyDescent="0.25">
      <c r="A44" s="1" t="s">
        <v>93</v>
      </c>
      <c r="B44" s="15">
        <v>725.68</v>
      </c>
      <c r="C44" s="15">
        <f>B44*C45/B45</f>
        <v>9.7063991831613414</v>
      </c>
      <c r="D44" s="15"/>
      <c r="E44" s="15"/>
    </row>
    <row r="45" spans="1:5" ht="18.75" x14ac:dyDescent="0.25">
      <c r="A45" s="1"/>
      <c r="B45" s="16">
        <f>SUM(B43:B44)</f>
        <v>7061.37</v>
      </c>
      <c r="C45" s="15">
        <v>94.45</v>
      </c>
      <c r="D45" s="15"/>
      <c r="E45" s="15"/>
    </row>
    <row r="46" spans="1:5" ht="18.75" x14ac:dyDescent="0.25">
      <c r="A46" s="1" t="s">
        <v>135</v>
      </c>
      <c r="B46" s="15">
        <v>5480.6</v>
      </c>
      <c r="C46" s="15">
        <f>B46*C48/B48</f>
        <v>96.655625930144595</v>
      </c>
      <c r="D46" s="15"/>
      <c r="E46" s="15"/>
    </row>
    <row r="47" spans="1:5" ht="18.75" x14ac:dyDescent="0.25">
      <c r="A47" s="1" t="s">
        <v>16</v>
      </c>
      <c r="B47" s="15">
        <v>533.25</v>
      </c>
      <c r="C47" s="15">
        <f>B47*C48/B48</f>
        <v>9.4043740698554164</v>
      </c>
      <c r="D47" s="15"/>
      <c r="E47" s="15"/>
    </row>
    <row r="48" spans="1:5" ht="18.75" x14ac:dyDescent="0.25">
      <c r="A48" s="1"/>
      <c r="B48" s="16">
        <f>SUM(B46:B47)</f>
        <v>6013.85</v>
      </c>
      <c r="C48" s="15">
        <v>106.06</v>
      </c>
      <c r="D48" s="15"/>
      <c r="E48" s="15"/>
    </row>
    <row r="49" spans="1:5" ht="18.75" x14ac:dyDescent="0.25">
      <c r="A49" s="1" t="s">
        <v>211</v>
      </c>
      <c r="B49" s="15">
        <v>3165.94</v>
      </c>
      <c r="C49" s="15">
        <f>B49*C55/B55</f>
        <v>52.567102187158419</v>
      </c>
      <c r="D49" s="15">
        <v>129</v>
      </c>
      <c r="E49" s="15">
        <f>D49*E55/D55</f>
        <v>253.30648484848487</v>
      </c>
    </row>
    <row r="50" spans="1:5" ht="18.75" x14ac:dyDescent="0.25">
      <c r="A50" s="1" t="s">
        <v>100</v>
      </c>
      <c r="B50" s="15">
        <v>3160.5</v>
      </c>
      <c r="C50" s="15">
        <f>B50*C55/B55</f>
        <v>52.47677671166042</v>
      </c>
      <c r="D50" s="15">
        <v>118</v>
      </c>
      <c r="E50" s="15">
        <f>D50*E55/D55</f>
        <v>231.7067070707071</v>
      </c>
    </row>
    <row r="51" spans="1:5" ht="18.75" x14ac:dyDescent="0.25">
      <c r="A51" s="1" t="s">
        <v>101</v>
      </c>
      <c r="B51" s="15">
        <v>734.41</v>
      </c>
      <c r="C51" s="15">
        <f>B51*C55/B55</f>
        <v>12.194105231707175</v>
      </c>
      <c r="D51" s="15">
        <v>12</v>
      </c>
      <c r="E51" s="15">
        <f>D51*E55/D55</f>
        <v>23.56339393939394</v>
      </c>
    </row>
    <row r="52" spans="1:5" ht="18.75" x14ac:dyDescent="0.25">
      <c r="A52" s="1" t="s">
        <v>102</v>
      </c>
      <c r="B52" s="15">
        <v>2044.32</v>
      </c>
      <c r="C52" s="15">
        <f>B52*C55/B55</f>
        <v>33.943782365822379</v>
      </c>
      <c r="D52" s="15">
        <v>55</v>
      </c>
      <c r="E52" s="15">
        <f>D52*E55/D55</f>
        <v>107.99888888888889</v>
      </c>
    </row>
    <row r="53" spans="1:5" ht="18.75" x14ac:dyDescent="0.25">
      <c r="A53" s="1" t="s">
        <v>103</v>
      </c>
      <c r="B53" s="15">
        <v>2107.3000000000002</v>
      </c>
      <c r="C53" s="15">
        <f>B53*C55/B55</f>
        <v>34.989498992084165</v>
      </c>
      <c r="D53" s="15">
        <v>90</v>
      </c>
      <c r="E53" s="15">
        <f>D53*E55/D55</f>
        <v>176.72545454545457</v>
      </c>
    </row>
    <row r="54" spans="1:5" ht="18.75" x14ac:dyDescent="0.25">
      <c r="A54" s="1" t="s">
        <v>104</v>
      </c>
      <c r="B54" s="15">
        <v>2007.88</v>
      </c>
      <c r="C54" s="15">
        <f>B54*C55/B55</f>
        <v>33.338734511567388</v>
      </c>
      <c r="D54" s="15">
        <v>91</v>
      </c>
      <c r="E54" s="15">
        <f>D54*E55/D55</f>
        <v>178.6890707070707</v>
      </c>
    </row>
    <row r="55" spans="1:5" ht="18.75" x14ac:dyDescent="0.25">
      <c r="A55" s="1"/>
      <c r="B55" s="16">
        <f>SUM(B49:B54)</f>
        <v>13220.350000000002</v>
      </c>
      <c r="C55" s="15">
        <v>219.51</v>
      </c>
      <c r="D55" s="16">
        <f>SUM(D49:D54)</f>
        <v>495</v>
      </c>
      <c r="E55" s="15">
        <v>971.99</v>
      </c>
    </row>
    <row r="56" spans="1:5" ht="18.75" x14ac:dyDescent="0.25">
      <c r="A56" s="1" t="s">
        <v>219</v>
      </c>
      <c r="B56" s="15">
        <v>4742.09</v>
      </c>
      <c r="C56" s="15">
        <f>B56*C59/B59</f>
        <v>71.466295029308284</v>
      </c>
      <c r="D56" s="15"/>
      <c r="E56" s="15"/>
    </row>
    <row r="57" spans="1:5" ht="18.75" x14ac:dyDescent="0.25">
      <c r="A57" s="1" t="s">
        <v>87</v>
      </c>
      <c r="B57" s="15">
        <v>44.31</v>
      </c>
      <c r="C57" s="15">
        <f>B57*C59/B59</f>
        <v>0.66777972007040143</v>
      </c>
      <c r="D57" s="15">
        <v>2</v>
      </c>
      <c r="E57" s="15">
        <f>D57*E59/D59</f>
        <v>6.2380952380952381</v>
      </c>
    </row>
    <row r="58" spans="1:5" ht="18.75" x14ac:dyDescent="0.25">
      <c r="A58" s="1" t="s">
        <v>218</v>
      </c>
      <c r="B58" s="15">
        <v>1060.07</v>
      </c>
      <c r="C58" s="15">
        <f>B58*C59/B59</f>
        <v>15.975925250621314</v>
      </c>
      <c r="D58" s="15">
        <v>40</v>
      </c>
      <c r="E58" s="15">
        <f>D58*E59/D59</f>
        <v>124.76190476190476</v>
      </c>
    </row>
    <row r="59" spans="1:5" ht="18.75" x14ac:dyDescent="0.25">
      <c r="A59" s="1"/>
      <c r="B59" s="16">
        <f>SUM(B56:B58)</f>
        <v>5846.47</v>
      </c>
      <c r="C59" s="15">
        <v>88.11</v>
      </c>
      <c r="D59" s="16">
        <f>SUM(D57:D58)</f>
        <v>42</v>
      </c>
      <c r="E59" s="15">
        <v>131</v>
      </c>
    </row>
    <row r="60" spans="1:5" ht="18.75" x14ac:dyDescent="0.25">
      <c r="A60" s="1" t="s">
        <v>95</v>
      </c>
      <c r="B60" s="15">
        <f>2703.16+780.34</f>
        <v>3483.5</v>
      </c>
      <c r="C60" s="15">
        <f>B60*C63/B63</f>
        <v>54.875660582037284</v>
      </c>
      <c r="D60" s="15">
        <v>87</v>
      </c>
      <c r="E60" s="15">
        <f>D60*E63/D63</f>
        <v>175.51753424657534</v>
      </c>
    </row>
    <row r="61" spans="1:5" ht="18.75" x14ac:dyDescent="0.25">
      <c r="A61" s="1" t="s">
        <v>96</v>
      </c>
      <c r="B61" s="15">
        <v>2378.7199999999998</v>
      </c>
      <c r="C61" s="15">
        <f>B61*C63/B63</f>
        <v>37.472034258562864</v>
      </c>
      <c r="D61" s="15">
        <v>89</v>
      </c>
      <c r="E61" s="15">
        <f>D61*E63/D63</f>
        <v>179.55242009132419</v>
      </c>
    </row>
    <row r="62" spans="1:5" ht="18.75" x14ac:dyDescent="0.25">
      <c r="A62" s="1" t="s">
        <v>97</v>
      </c>
      <c r="B62" s="15">
        <v>1171.3499999999999</v>
      </c>
      <c r="C62" s="15">
        <f>B62*C63/B63</f>
        <v>18.452305159399849</v>
      </c>
      <c r="D62" s="15">
        <v>43</v>
      </c>
      <c r="E62" s="15">
        <f>D62*E63/D63</f>
        <v>86.750045662100447</v>
      </c>
    </row>
    <row r="63" spans="1:5" ht="18.75" x14ac:dyDescent="0.25">
      <c r="A63" s="1"/>
      <c r="B63" s="16">
        <f>SUM(B60:B62)</f>
        <v>7033.57</v>
      </c>
      <c r="C63" s="15">
        <v>110.8</v>
      </c>
      <c r="D63" s="16">
        <f>SUM(D60:D62)</f>
        <v>219</v>
      </c>
      <c r="E63" s="15">
        <v>441.82</v>
      </c>
    </row>
    <row r="64" spans="1:5" ht="18.75" x14ac:dyDescent="0.25">
      <c r="A64" s="1" t="s">
        <v>21</v>
      </c>
      <c r="B64" s="15">
        <v>4310.1899999999996</v>
      </c>
      <c r="C64" s="15">
        <f>B64*C66/B66</f>
        <v>89.275198939442859</v>
      </c>
      <c r="D64" s="15">
        <v>111</v>
      </c>
      <c r="E64" s="15">
        <f>D64*E66/D66</f>
        <v>256.5383673469388</v>
      </c>
    </row>
    <row r="65" spans="1:5" ht="18.75" x14ac:dyDescent="0.25">
      <c r="A65" s="1" t="s">
        <v>22</v>
      </c>
      <c r="B65" s="15">
        <v>985.14</v>
      </c>
      <c r="C65" s="15">
        <f>B65*C66/B66</f>
        <v>20.404801060557133</v>
      </c>
      <c r="D65" s="15">
        <v>36</v>
      </c>
      <c r="E65" s="15">
        <f>D65*E66/D66</f>
        <v>83.201632653061225</v>
      </c>
    </row>
    <row r="66" spans="1:5" ht="18.75" x14ac:dyDescent="0.25">
      <c r="A66" s="1"/>
      <c r="B66" s="16">
        <f>SUM(B64:B65)</f>
        <v>5295.33</v>
      </c>
      <c r="C66" s="15">
        <v>109.68</v>
      </c>
      <c r="D66" s="16">
        <f>SUM(D64:D65)</f>
        <v>147</v>
      </c>
      <c r="E66" s="15">
        <v>339.74</v>
      </c>
    </row>
    <row r="67" spans="1:5" ht="18.75" x14ac:dyDescent="0.25">
      <c r="A67" s="1" t="s">
        <v>24</v>
      </c>
      <c r="B67" s="15">
        <v>1953.27</v>
      </c>
      <c r="C67" s="15">
        <f>B67*C69/B69</f>
        <v>41.575289952697034</v>
      </c>
      <c r="D67" s="15">
        <v>66</v>
      </c>
      <c r="E67" s="15">
        <f>D67*E69/D69</f>
        <v>157.75636363636363</v>
      </c>
    </row>
    <row r="68" spans="1:5" ht="18.75" x14ac:dyDescent="0.25">
      <c r="A68" s="1" t="s">
        <v>25</v>
      </c>
      <c r="B68" s="15">
        <v>1706.12</v>
      </c>
      <c r="C68" s="15">
        <f>B68*C69/B69</f>
        <v>36.314710047302967</v>
      </c>
      <c r="D68" s="15">
        <v>55</v>
      </c>
      <c r="E68" s="15">
        <f>D68*E69/D69</f>
        <v>131.46363636363637</v>
      </c>
    </row>
    <row r="69" spans="1:5" ht="18.75" x14ac:dyDescent="0.25">
      <c r="A69" s="1"/>
      <c r="B69" s="16">
        <f>SUM(B67:B68)</f>
        <v>3659.39</v>
      </c>
      <c r="C69" s="15">
        <v>77.89</v>
      </c>
      <c r="D69" s="16">
        <f>SUM(D67:D68)</f>
        <v>121</v>
      </c>
      <c r="E69" s="15">
        <v>289.22000000000003</v>
      </c>
    </row>
    <row r="70" spans="1:5" ht="18.75" x14ac:dyDescent="0.25">
      <c r="A70" s="1" t="s">
        <v>73</v>
      </c>
      <c r="B70" s="15">
        <v>29320.67</v>
      </c>
      <c r="C70" s="15">
        <f>B70*C72/B72</f>
        <v>497.17070213037175</v>
      </c>
      <c r="D70" s="15">
        <v>1072</v>
      </c>
      <c r="E70" s="15">
        <f>D70*E72/D72</f>
        <v>2276.0847300771206</v>
      </c>
    </row>
    <row r="71" spans="1:5" ht="18.75" x14ac:dyDescent="0.25">
      <c r="A71" s="1" t="s">
        <v>83</v>
      </c>
      <c r="B71" s="15">
        <v>32813.089999999997</v>
      </c>
      <c r="C71" s="15">
        <f>B71*C72/B72</f>
        <v>556.38929786962842</v>
      </c>
      <c r="D71" s="15">
        <v>1262</v>
      </c>
      <c r="E71" s="15">
        <f>D71*E72/D72</f>
        <v>2679.4952699228793</v>
      </c>
    </row>
    <row r="72" spans="1:5" ht="18.75" x14ac:dyDescent="0.25">
      <c r="A72" s="1"/>
      <c r="B72" s="16">
        <f>SUM(B70:B71)</f>
        <v>62133.759999999995</v>
      </c>
      <c r="C72" s="15">
        <f>177.15+110.4+155.93+145.69+82.18+105.62+187.71+88.88</f>
        <v>1053.5600000000002</v>
      </c>
      <c r="D72" s="16">
        <f>SUM(D70:D71)</f>
        <v>2334</v>
      </c>
      <c r="E72" s="15">
        <f>800.61+658.14+847.02+841.34+344.48+537.96+424.05+501.98</f>
        <v>4955.58</v>
      </c>
    </row>
    <row r="73" spans="1:5" ht="18.75" x14ac:dyDescent="0.25">
      <c r="A73" s="1" t="s">
        <v>105</v>
      </c>
      <c r="B73" s="15">
        <v>47400.800000000003</v>
      </c>
      <c r="C73" s="15">
        <f>B73*C76/B76</f>
        <v>815.71588932257271</v>
      </c>
      <c r="D73" s="15">
        <v>1380</v>
      </c>
      <c r="E73" s="15">
        <f>D73*E76/D76</f>
        <v>3479.0358790363912</v>
      </c>
    </row>
    <row r="74" spans="1:5" ht="18.75" x14ac:dyDescent="0.25">
      <c r="A74" s="1" t="s">
        <v>106</v>
      </c>
      <c r="B74" s="15">
        <v>9444.7999999999993</v>
      </c>
      <c r="C74" s="15">
        <f>B74*C76/B76</f>
        <v>162.53467096491693</v>
      </c>
      <c r="D74" s="15">
        <v>286</v>
      </c>
      <c r="E74" s="15">
        <f>D74*E76/D76</f>
        <v>721.01758072783184</v>
      </c>
    </row>
    <row r="75" spans="1:5" ht="18.75" x14ac:dyDescent="0.25">
      <c r="A75" s="1" t="s">
        <v>107</v>
      </c>
      <c r="B75" s="15">
        <v>9382.9</v>
      </c>
      <c r="C75" s="15">
        <f>B75*C76/B76</f>
        <v>161.46943971251048</v>
      </c>
      <c r="D75" s="15">
        <v>285</v>
      </c>
      <c r="E75" s="15">
        <f>D75*E76/D76</f>
        <v>718.49654023577637</v>
      </c>
    </row>
    <row r="76" spans="1:5" ht="18.75" x14ac:dyDescent="0.25">
      <c r="A76" s="1"/>
      <c r="B76" s="16">
        <f>SUM(B73:B75)</f>
        <v>66228.5</v>
      </c>
      <c r="C76" s="15">
        <f>172.23+159.38+136.76+174.66+146.76+155.94+193.99</f>
        <v>1139.72</v>
      </c>
      <c r="D76" s="16">
        <f>SUM(D73:D75)</f>
        <v>1951</v>
      </c>
      <c r="E76" s="15">
        <f>1110.69+1276.49+542.77+457.89+355.89+421.59+419.87+333.36</f>
        <v>4918.5499999999993</v>
      </c>
    </row>
    <row r="77" spans="1:5" ht="18.75" x14ac:dyDescent="0.25">
      <c r="A77" s="1" t="s">
        <v>79</v>
      </c>
      <c r="B77" s="15">
        <v>9534.2000000000007</v>
      </c>
      <c r="C77" s="15">
        <f>B77*C81/B81</f>
        <v>377.84463860206512</v>
      </c>
      <c r="D77" s="15">
        <v>314</v>
      </c>
      <c r="E77" s="15">
        <f>D77*E81/D81</f>
        <v>597.22691910499134</v>
      </c>
    </row>
    <row r="78" spans="1:5" ht="18.75" x14ac:dyDescent="0.25">
      <c r="A78" s="1" t="s">
        <v>80</v>
      </c>
      <c r="B78" s="15">
        <v>10041.299999999999</v>
      </c>
      <c r="C78" s="15">
        <f>B78*C81/B81</f>
        <v>397.94123991471929</v>
      </c>
      <c r="D78" s="15">
        <v>305</v>
      </c>
      <c r="E78" s="15">
        <f>D78*E81/D81</f>
        <v>580.10895008605848</v>
      </c>
    </row>
    <row r="79" spans="1:5" ht="18.75" x14ac:dyDescent="0.25">
      <c r="A79" s="1" t="s">
        <v>81</v>
      </c>
      <c r="B79" s="17">
        <v>10232</v>
      </c>
      <c r="C79" s="15">
        <f>B79*C81/B81</f>
        <v>405.49876677396429</v>
      </c>
      <c r="D79" s="15">
        <v>307</v>
      </c>
      <c r="E79" s="15">
        <f>D79*E81/D81</f>
        <v>583.91294320137695</v>
      </c>
    </row>
    <row r="80" spans="1:5" ht="18.75" x14ac:dyDescent="0.25">
      <c r="A80" s="1" t="s">
        <v>82</v>
      </c>
      <c r="B80" s="17">
        <v>6074</v>
      </c>
      <c r="C80" s="15">
        <f>B80*C81/B81</f>
        <v>240.71535470925127</v>
      </c>
      <c r="D80" s="15">
        <v>236</v>
      </c>
      <c r="E80" s="15">
        <f>D80*E81/D81</f>
        <v>448.87118760757312</v>
      </c>
    </row>
    <row r="81" spans="1:5" ht="18.75" x14ac:dyDescent="0.25">
      <c r="A81" s="1"/>
      <c r="B81" s="16">
        <f>SUM(B77:B80)</f>
        <v>35881.5</v>
      </c>
      <c r="C81" s="15">
        <f>1140.48+122.61+91.5+67.41</f>
        <v>1422</v>
      </c>
      <c r="D81" s="16">
        <f>SUM(D77:D80)</f>
        <v>1162</v>
      </c>
      <c r="E81" s="15">
        <f>514.07+657.91+697.7+340.44</f>
        <v>2210.12</v>
      </c>
    </row>
    <row r="82" spans="1:5" ht="18.75" x14ac:dyDescent="0.25">
      <c r="A82" s="1" t="s">
        <v>155</v>
      </c>
      <c r="B82" s="15">
        <v>3946.62</v>
      </c>
      <c r="C82" s="15">
        <f>B82*C84/B84</f>
        <v>78.305678310804225</v>
      </c>
      <c r="D82" s="15"/>
      <c r="E82" s="15"/>
    </row>
    <row r="83" spans="1:5" ht="18.75" x14ac:dyDescent="0.25">
      <c r="A83" s="1" t="s">
        <v>156</v>
      </c>
      <c r="B83" s="15">
        <v>4053.4</v>
      </c>
      <c r="C83" s="15">
        <f>B83*C84/B84</f>
        <v>80.424321689195779</v>
      </c>
      <c r="D83" s="15"/>
      <c r="E83" s="15"/>
    </row>
    <row r="84" spans="1:5" ht="18.75" x14ac:dyDescent="0.25">
      <c r="A84" s="1"/>
      <c r="B84" s="16">
        <f>SUM(B82:B83)</f>
        <v>8000.02</v>
      </c>
      <c r="C84" s="15">
        <v>158.72999999999999</v>
      </c>
      <c r="D84" s="15"/>
      <c r="E84" s="15"/>
    </row>
    <row r="85" spans="1:5" ht="18.75" x14ac:dyDescent="0.25">
      <c r="A85" s="1" t="s">
        <v>35</v>
      </c>
      <c r="B85" s="15">
        <v>3301.81</v>
      </c>
      <c r="C85" s="15">
        <f>B85*C88/B88</f>
        <v>50.360204480086495</v>
      </c>
      <c r="D85" s="15">
        <v>75</v>
      </c>
      <c r="E85" s="15">
        <f>D85*E88/D88</f>
        <v>142.6</v>
      </c>
    </row>
    <row r="86" spans="1:5" ht="18.75" x14ac:dyDescent="0.25">
      <c r="A86" s="1" t="s">
        <v>89</v>
      </c>
      <c r="B86" s="15">
        <v>679.5</v>
      </c>
      <c r="C86" s="15">
        <f>B86*C88/B88</f>
        <v>10.36393945872681</v>
      </c>
      <c r="D86" s="15">
        <v>15</v>
      </c>
      <c r="E86" s="15">
        <f>D86*E88/D88</f>
        <v>28.520000000000003</v>
      </c>
    </row>
    <row r="87" spans="1:5" ht="18.75" x14ac:dyDescent="0.25">
      <c r="A87" s="1" t="s">
        <v>157</v>
      </c>
      <c r="B87" s="15">
        <v>3455.6</v>
      </c>
      <c r="C87" s="15">
        <f>B87*C88/B88</f>
        <v>52.705856061186701</v>
      </c>
      <c r="D87" s="15">
        <v>0</v>
      </c>
      <c r="E87" s="15"/>
    </row>
    <row r="88" spans="1:5" ht="18.75" x14ac:dyDescent="0.25">
      <c r="A88" s="1"/>
      <c r="B88" s="16">
        <f>SUM(B85:B87)</f>
        <v>7436.91</v>
      </c>
      <c r="C88" s="15">
        <v>113.43</v>
      </c>
      <c r="D88" s="16">
        <f>SUM(D85:D87)</f>
        <v>90</v>
      </c>
      <c r="E88" s="15">
        <v>171.12</v>
      </c>
    </row>
    <row r="89" spans="1:5" ht="18.75" x14ac:dyDescent="0.25">
      <c r="A89" s="1" t="s">
        <v>176</v>
      </c>
      <c r="B89" s="15">
        <v>4035.45</v>
      </c>
      <c r="C89" s="15">
        <f>B89*C91/B91</f>
        <v>81.906299566308959</v>
      </c>
      <c r="D89" s="15"/>
      <c r="E89" s="15"/>
    </row>
    <row r="90" spans="1:5" ht="18.75" x14ac:dyDescent="0.25">
      <c r="A90" s="1" t="s">
        <v>177</v>
      </c>
      <c r="B90" s="15">
        <v>4791.1099999999997</v>
      </c>
      <c r="C90" s="15">
        <f>B90*C91/B91</f>
        <v>97.243700433691046</v>
      </c>
      <c r="D90" s="15"/>
      <c r="E90" s="15"/>
    </row>
    <row r="91" spans="1:5" ht="18.75" x14ac:dyDescent="0.25">
      <c r="A91" s="1"/>
      <c r="B91" s="16">
        <f>SUM(B89:B90)</f>
        <v>8826.56</v>
      </c>
      <c r="C91" s="15">
        <f>74.18+104.97</f>
        <v>179.15</v>
      </c>
      <c r="D91" s="15"/>
      <c r="E91" s="15"/>
    </row>
    <row r="92" spans="1:5" ht="18.75" x14ac:dyDescent="0.25">
      <c r="A92" s="1" t="s">
        <v>44</v>
      </c>
      <c r="B92" s="15">
        <v>4104.99</v>
      </c>
      <c r="C92" s="15">
        <f>B92*C95/B95</f>
        <v>62.92422175116598</v>
      </c>
      <c r="D92" s="15">
        <v>203</v>
      </c>
      <c r="E92" s="15">
        <f>D92*E95/D95</f>
        <v>302.8907636363636</v>
      </c>
    </row>
    <row r="93" spans="1:5" ht="18.75" x14ac:dyDescent="0.25">
      <c r="A93" s="1" t="s">
        <v>43</v>
      </c>
      <c r="B93" s="15">
        <v>4506.07</v>
      </c>
      <c r="C93" s="15">
        <f>B93*C95/B95</f>
        <v>69.072262759781751</v>
      </c>
      <c r="D93" s="15">
        <v>180</v>
      </c>
      <c r="E93" s="15">
        <f>D93*E95/D95</f>
        <v>268.57309090909092</v>
      </c>
    </row>
    <row r="94" spans="1:5" ht="18.75" x14ac:dyDescent="0.25">
      <c r="A94" s="1" t="s">
        <v>45</v>
      </c>
      <c r="B94" s="15">
        <v>4112.12</v>
      </c>
      <c r="C94" s="15">
        <f>B94*C95/B95</f>
        <v>63.033515489052263</v>
      </c>
      <c r="D94" s="15">
        <v>167</v>
      </c>
      <c r="E94" s="15">
        <f>D94*E95/D95</f>
        <v>249.17614545454546</v>
      </c>
    </row>
    <row r="95" spans="1:5" ht="18.75" x14ac:dyDescent="0.25">
      <c r="A95" s="1"/>
      <c r="B95" s="16">
        <f>SUM(B92:B94)</f>
        <v>12723.18</v>
      </c>
      <c r="C95" s="15">
        <v>195.03</v>
      </c>
      <c r="D95" s="16">
        <f>SUM(D92:D94)</f>
        <v>550</v>
      </c>
      <c r="E95" s="15">
        <v>820.64</v>
      </c>
    </row>
    <row r="96" spans="1:5" ht="18.75" x14ac:dyDescent="0.25">
      <c r="A96" s="1" t="s">
        <v>47</v>
      </c>
      <c r="B96" s="17">
        <v>3788</v>
      </c>
      <c r="C96" s="15">
        <f>B96*C99/B99</f>
        <v>73.343819975436787</v>
      </c>
      <c r="D96" s="15">
        <v>200</v>
      </c>
      <c r="E96" s="15">
        <f>D96*E99/D99</f>
        <v>372.70779220779218</v>
      </c>
    </row>
    <row r="97" spans="1:5" ht="18.75" x14ac:dyDescent="0.25">
      <c r="A97" s="1" t="s">
        <v>68</v>
      </c>
      <c r="B97" s="15">
        <v>2008.25</v>
      </c>
      <c r="C97" s="15">
        <f>B97*C99/B99</f>
        <v>38.8840354978012</v>
      </c>
      <c r="D97" s="15">
        <v>92</v>
      </c>
      <c r="E97" s="15">
        <f>D97*E99/D99</f>
        <v>171.44558441558442</v>
      </c>
    </row>
    <row r="98" spans="1:5" ht="18.75" x14ac:dyDescent="0.25">
      <c r="A98" s="1" t="s">
        <v>69</v>
      </c>
      <c r="B98" s="17">
        <v>514</v>
      </c>
      <c r="C98" s="15">
        <f>B98*C99/B99</f>
        <v>9.9521445267620141</v>
      </c>
      <c r="D98" s="15">
        <v>16</v>
      </c>
      <c r="E98" s="15">
        <f>D98*E99/D99</f>
        <v>29.816623376623379</v>
      </c>
    </row>
    <row r="99" spans="1:5" ht="18.75" x14ac:dyDescent="0.25">
      <c r="A99" s="1"/>
      <c r="B99" s="18">
        <f>SUM(B96:B98)</f>
        <v>6310.25</v>
      </c>
      <c r="C99" s="15">
        <v>122.18</v>
      </c>
      <c r="D99" s="16">
        <f>SUM(D96:D98)</f>
        <v>308</v>
      </c>
      <c r="E99" s="15">
        <v>573.97</v>
      </c>
    </row>
    <row r="100" spans="1:5" ht="18.75" x14ac:dyDescent="0.25">
      <c r="A100" s="1" t="s">
        <v>48</v>
      </c>
      <c r="B100" s="15">
        <v>4412.6000000000004</v>
      </c>
      <c r="C100" s="15">
        <f>B100*C102/B102</f>
        <v>62.09459883364844</v>
      </c>
      <c r="D100" s="15">
        <v>145</v>
      </c>
      <c r="E100" s="15">
        <f>D100*E102/D102</f>
        <v>345.51083333333338</v>
      </c>
    </row>
    <row r="101" spans="1:5" ht="18.75" x14ac:dyDescent="0.25">
      <c r="A101" s="1" t="s">
        <v>49</v>
      </c>
      <c r="B101" s="17">
        <v>3098</v>
      </c>
      <c r="C101" s="15">
        <f>B101*C102/B102</f>
        <v>43.595401166351557</v>
      </c>
      <c r="D101" s="15">
        <v>95</v>
      </c>
      <c r="E101" s="15">
        <f>D101*E102/D102</f>
        <v>226.36916666666667</v>
      </c>
    </row>
    <row r="102" spans="1:5" ht="18.75" x14ac:dyDescent="0.25">
      <c r="A102" s="1"/>
      <c r="B102" s="16">
        <f>SUM(B100:B101)</f>
        <v>7510.6</v>
      </c>
      <c r="C102" s="15">
        <v>105.69</v>
      </c>
      <c r="D102" s="16">
        <f>SUM(D100:D101)</f>
        <v>240</v>
      </c>
      <c r="E102" s="15">
        <v>571.88</v>
      </c>
    </row>
    <row r="103" spans="1:5" ht="18.75" x14ac:dyDescent="0.25">
      <c r="A103" s="1" t="s">
        <v>70</v>
      </c>
      <c r="B103" s="15">
        <v>1137.44</v>
      </c>
      <c r="C103" s="15">
        <f>B103*C105/B105</f>
        <v>25.785755108777597</v>
      </c>
      <c r="D103" s="15">
        <v>54</v>
      </c>
      <c r="E103" s="15">
        <f>D103*E105/D105</f>
        <v>91.876363636363635</v>
      </c>
    </row>
    <row r="104" spans="1:5" ht="18.75" x14ac:dyDescent="0.25">
      <c r="A104" s="1" t="s">
        <v>71</v>
      </c>
      <c r="B104" s="15">
        <v>1104.29</v>
      </c>
      <c r="C104" s="15">
        <f>B104*C105/B105</f>
        <v>25.034244891222404</v>
      </c>
      <c r="D104" s="15">
        <v>45</v>
      </c>
      <c r="E104" s="15">
        <f>D104*E105/D105</f>
        <v>76.563636363636363</v>
      </c>
    </row>
    <row r="105" spans="1:5" ht="18.75" x14ac:dyDescent="0.25">
      <c r="A105" s="1"/>
      <c r="B105" s="16">
        <f>SUM(B103:B104)</f>
        <v>2241.73</v>
      </c>
      <c r="C105" s="15">
        <v>50.82</v>
      </c>
      <c r="D105" s="16">
        <f>SUM(D103:D104)</f>
        <v>99</v>
      </c>
      <c r="E105" s="15">
        <v>168.44</v>
      </c>
    </row>
    <row r="106" spans="1:5" ht="18.75" x14ac:dyDescent="0.25">
      <c r="A106" s="1" t="s">
        <v>51</v>
      </c>
      <c r="B106" s="15">
        <v>2322.8000000000002</v>
      </c>
      <c r="C106" s="15">
        <f>B106*C108/B108</f>
        <v>37.814646660851594</v>
      </c>
      <c r="D106" s="15"/>
      <c r="E106" s="15"/>
    </row>
    <row r="107" spans="1:5" ht="18.75" x14ac:dyDescent="0.25">
      <c r="A107" s="1" t="s">
        <v>179</v>
      </c>
      <c r="B107" s="15">
        <v>3134.28</v>
      </c>
      <c r="C107" s="15">
        <f>B107*C108/B108</f>
        <v>51.02535333914841</v>
      </c>
      <c r="D107" s="15"/>
      <c r="E107" s="15"/>
    </row>
    <row r="108" spans="1:5" ht="18.75" x14ac:dyDescent="0.25">
      <c r="A108" s="1"/>
      <c r="B108" s="16">
        <f>SUM(B106:B107)</f>
        <v>5457.08</v>
      </c>
      <c r="C108" s="15">
        <v>88.84</v>
      </c>
      <c r="D108" s="15"/>
      <c r="E108" s="15"/>
    </row>
    <row r="109" spans="1:5" ht="18.75" x14ac:dyDescent="0.25">
      <c r="A109" s="1" t="s">
        <v>180</v>
      </c>
      <c r="B109" s="15">
        <v>2798.29</v>
      </c>
      <c r="C109" s="15">
        <f>B109*C111/B111</f>
        <v>62.382669654219505</v>
      </c>
      <c r="D109" s="15"/>
      <c r="E109" s="15"/>
    </row>
    <row r="110" spans="1:5" ht="18.75" x14ac:dyDescent="0.25">
      <c r="A110" s="1" t="s">
        <v>181</v>
      </c>
      <c r="B110" s="15">
        <v>1782.94</v>
      </c>
      <c r="C110" s="15">
        <f>B110*C111/B111</f>
        <v>39.747330345780505</v>
      </c>
      <c r="D110" s="15"/>
      <c r="E110" s="15"/>
    </row>
    <row r="111" spans="1:5" ht="18.75" x14ac:dyDescent="0.25">
      <c r="A111" s="1"/>
      <c r="B111" s="16">
        <f>SUM(B109:B110)</f>
        <v>4581.2299999999996</v>
      </c>
      <c r="C111" s="15">
        <v>102.13</v>
      </c>
      <c r="D111" s="15"/>
      <c r="E111" s="15"/>
    </row>
    <row r="112" spans="1:5" ht="18.75" x14ac:dyDescent="0.25">
      <c r="A112" s="1" t="s">
        <v>187</v>
      </c>
      <c r="B112" s="15">
        <v>11810.38</v>
      </c>
      <c r="C112" s="15">
        <f>B112*C114/B114</f>
        <v>180.12070987342778</v>
      </c>
      <c r="D112" s="15"/>
      <c r="E112" s="15"/>
    </row>
    <row r="113" spans="1:5" ht="18.75" x14ac:dyDescent="0.25">
      <c r="A113" s="1" t="s">
        <v>72</v>
      </c>
      <c r="B113" s="17">
        <v>276</v>
      </c>
      <c r="C113" s="15">
        <f>B113*C114/B114</f>
        <v>4.2092901265722249</v>
      </c>
      <c r="D113" s="15"/>
      <c r="E113" s="15"/>
    </row>
    <row r="114" spans="1:5" ht="18.75" x14ac:dyDescent="0.25">
      <c r="A114" s="1"/>
      <c r="B114" s="16">
        <f>SUM(B112:B113)</f>
        <v>12086.38</v>
      </c>
      <c r="C114" s="15">
        <v>184.33</v>
      </c>
      <c r="D114" s="15"/>
      <c r="E114" s="15"/>
    </row>
    <row r="115" spans="1:5" ht="18.75" x14ac:dyDescent="0.25">
      <c r="A115" s="1" t="s">
        <v>215</v>
      </c>
      <c r="B115" s="15">
        <v>2595.5500000000002</v>
      </c>
      <c r="C115" s="15">
        <f>B115*C117/B117</f>
        <v>46.645872507490445</v>
      </c>
      <c r="D115" s="15"/>
      <c r="E115" s="15"/>
    </row>
    <row r="116" spans="1:5" ht="18.75" x14ac:dyDescent="0.25">
      <c r="A116" s="1" t="s">
        <v>190</v>
      </c>
      <c r="B116" s="15">
        <v>985.68</v>
      </c>
      <c r="C116" s="15">
        <f>B116*C117/B117</f>
        <v>17.714127492509554</v>
      </c>
      <c r="D116" s="15"/>
      <c r="E116" s="15"/>
    </row>
    <row r="117" spans="1:5" ht="18.75" x14ac:dyDescent="0.25">
      <c r="A117" s="1"/>
      <c r="B117" s="16">
        <f>SUM(B115:B116)</f>
        <v>3581.23</v>
      </c>
      <c r="C117" s="15">
        <v>64.36</v>
      </c>
      <c r="D117" s="15"/>
      <c r="E117" s="15"/>
    </row>
    <row r="118" spans="1:5" ht="18.75" x14ac:dyDescent="0.25">
      <c r="A118" s="1" t="s">
        <v>98</v>
      </c>
      <c r="B118" s="15">
        <v>6439.96</v>
      </c>
      <c r="C118" s="15">
        <f>B118*C120/B120</f>
        <v>101.38409305679488</v>
      </c>
      <c r="D118" s="15"/>
      <c r="E118" s="15"/>
    </row>
    <row r="119" spans="1:5" ht="18.75" x14ac:dyDescent="0.25">
      <c r="A119" s="1" t="s">
        <v>202</v>
      </c>
      <c r="B119" s="15">
        <v>5708.32</v>
      </c>
      <c r="C119" s="15">
        <f>B119*C120/B120</f>
        <v>89.865906943205133</v>
      </c>
      <c r="D119" s="15"/>
      <c r="E119" s="15"/>
    </row>
    <row r="120" spans="1:5" ht="18.75" x14ac:dyDescent="0.25">
      <c r="A120" s="1"/>
      <c r="B120" s="16">
        <f>SUM(B118:B119)</f>
        <v>12148.279999999999</v>
      </c>
      <c r="C120" s="15">
        <v>191.25</v>
      </c>
      <c r="D120" s="15"/>
      <c r="E120" s="15"/>
    </row>
    <row r="121" spans="1:5" ht="18.75" x14ac:dyDescent="0.25">
      <c r="A121" s="1" t="s">
        <v>199</v>
      </c>
      <c r="B121" s="15">
        <v>2875.12</v>
      </c>
      <c r="C121" s="15">
        <f>B121*C123/B123</f>
        <v>57.144646539757225</v>
      </c>
      <c r="D121" s="15"/>
      <c r="E121" s="15"/>
    </row>
    <row r="122" spans="1:5" ht="18.75" x14ac:dyDescent="0.25">
      <c r="A122" s="1" t="s">
        <v>200</v>
      </c>
      <c r="B122" s="15">
        <v>2880.69</v>
      </c>
      <c r="C122" s="15">
        <f>B122*C123/B123</f>
        <v>57.255353460242794</v>
      </c>
      <c r="D122" s="15"/>
      <c r="E122" s="15"/>
    </row>
    <row r="123" spans="1:5" ht="18.75" x14ac:dyDescent="0.25">
      <c r="A123" s="1"/>
      <c r="B123" s="16">
        <f>SUM(B121:B122)</f>
        <v>5755.8099999999995</v>
      </c>
      <c r="C123" s="15">
        <v>114.4</v>
      </c>
      <c r="D123" s="15"/>
      <c r="E123" s="15"/>
    </row>
    <row r="124" spans="1:5" ht="18.75" x14ac:dyDescent="0.25">
      <c r="A124" s="1" t="s">
        <v>74</v>
      </c>
      <c r="B124" s="15">
        <v>7059.67</v>
      </c>
      <c r="C124" s="15">
        <f>B124*C126/B126</f>
        <v>84.811272959338581</v>
      </c>
      <c r="D124" s="15">
        <v>204</v>
      </c>
      <c r="E124" s="15">
        <f>D124*E126/D126</f>
        <v>428.94923076923072</v>
      </c>
    </row>
    <row r="125" spans="1:5" ht="18.75" x14ac:dyDescent="0.25">
      <c r="A125" s="1" t="s">
        <v>76</v>
      </c>
      <c r="B125" s="15">
        <v>845.61</v>
      </c>
      <c r="C125" s="15">
        <f>B125*C126/B126</f>
        <v>10.158727040661431</v>
      </c>
      <c r="D125" s="15">
        <v>30</v>
      </c>
      <c r="E125" s="15">
        <f>D125*E126/D126</f>
        <v>63.080769230769228</v>
      </c>
    </row>
    <row r="126" spans="1:5" ht="18.75" x14ac:dyDescent="0.25">
      <c r="A126" s="1"/>
      <c r="B126" s="16">
        <f>SUM(B124:B125)</f>
        <v>7905.28</v>
      </c>
      <c r="C126" s="15">
        <v>94.97</v>
      </c>
      <c r="D126" s="16">
        <f>SUM(D124:D125)</f>
        <v>234</v>
      </c>
      <c r="E126" s="15">
        <v>492.03</v>
      </c>
    </row>
    <row r="127" spans="1:5" ht="18.75" x14ac:dyDescent="0.25">
      <c r="A127" s="1" t="s">
        <v>207</v>
      </c>
      <c r="B127" s="15">
        <v>1821.45</v>
      </c>
      <c r="C127" s="15">
        <f>B127*C129/B129</f>
        <v>29.948626902221449</v>
      </c>
      <c r="D127" s="15"/>
      <c r="E127" s="15"/>
    </row>
    <row r="128" spans="1:5" ht="18.75" x14ac:dyDescent="0.25">
      <c r="A128" s="1" t="s">
        <v>85</v>
      </c>
      <c r="B128" s="15">
        <v>694.03</v>
      </c>
      <c r="C128" s="15">
        <f>B128*C129/B129</f>
        <v>11.411373097778554</v>
      </c>
      <c r="D128" s="15"/>
      <c r="E128" s="15"/>
    </row>
    <row r="129" spans="1:5" x14ac:dyDescent="0.25">
      <c r="A129" s="19"/>
      <c r="B129" s="16">
        <f>SUM(B127:B128)</f>
        <v>2515.48</v>
      </c>
      <c r="C129" s="15">
        <v>41.36</v>
      </c>
      <c r="D129" s="15"/>
      <c r="E129" s="15"/>
    </row>
    <row r="130" spans="1:5" x14ac:dyDescent="0.25">
      <c r="A130"/>
    </row>
    <row r="131" spans="1:5" x14ac:dyDescent="0.25">
      <c r="A131"/>
    </row>
    <row r="132" spans="1:5" x14ac:dyDescent="0.25">
      <c r="A132" s="5"/>
    </row>
    <row r="133" spans="1:5" x14ac:dyDescent="0.25">
      <c r="A133" s="5"/>
    </row>
    <row r="134" spans="1:5" x14ac:dyDescent="0.25">
      <c r="A134" s="5"/>
    </row>
    <row r="135" spans="1:5" x14ac:dyDescent="0.25">
      <c r="A135" s="5"/>
    </row>
    <row r="136" spans="1:5" x14ac:dyDescent="0.25">
      <c r="A136" s="5"/>
    </row>
    <row r="137" spans="1:5" x14ac:dyDescent="0.25">
      <c r="A137" s="5"/>
    </row>
    <row r="138" spans="1:5" x14ac:dyDescent="0.25">
      <c r="A138" s="5"/>
    </row>
    <row r="139" spans="1:5" x14ac:dyDescent="0.25">
      <c r="A139" s="5"/>
    </row>
    <row r="140" spans="1:5" x14ac:dyDescent="0.25">
      <c r="A140" s="5"/>
    </row>
    <row r="141" spans="1:5" x14ac:dyDescent="0.25">
      <c r="A141" s="5"/>
    </row>
    <row r="142" spans="1:5" x14ac:dyDescent="0.25">
      <c r="A142" s="5"/>
    </row>
    <row r="143" spans="1:5" x14ac:dyDescent="0.25">
      <c r="A143" s="5"/>
    </row>
    <row r="144" spans="1:5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</sheetData>
  <mergeCells count="7">
    <mergeCell ref="A2:A4"/>
    <mergeCell ref="B2:B4"/>
    <mergeCell ref="D2:D4"/>
    <mergeCell ref="B1:C1"/>
    <mergeCell ref="D1:E1"/>
    <mergeCell ref="C2:C4"/>
    <mergeCell ref="E2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НАЧИСЛЕНИЯ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2017-09-27T07:19:27Z</cp:lastPrinted>
  <dcterms:created xsi:type="dcterms:W3CDTF">2015-12-11T08:13:35Z</dcterms:created>
  <dcterms:modified xsi:type="dcterms:W3CDTF">2017-11-17T13:12:00Z</dcterms:modified>
</cp:coreProperties>
</file>